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CEE64D45-8967-4149-A73D-7224990DE370}" xr6:coauthVersionLast="47" xr6:coauthVersionMax="47" xr10:uidLastSave="{00000000-0000-0000-0000-000000000000}"/>
  <bookViews>
    <workbookView xWindow="3675" yWindow="0" windowWidth="19395" windowHeight="15525" tabRatio="903" firstSheet="11"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31" r:id="rId13"/>
    <sheet name="Лист1" sheetId="33" r:id="rId14"/>
  </sheets>
  <externalReferences>
    <externalReference r:id="rId15"/>
  </externalReference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ввод'!$A$1:$Y$63</definedName>
    <definedName name="_xlnm.Print_Area" localSheetId="10">'7. Паспорт отчет о закупке'!$A$1:$AV$29</definedName>
    <definedName name="_xlnm.Print_Area" localSheetId="11">'8. Общие сведения'!$A$1:$B$74</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9" l="1"/>
  <c r="F29" i="29"/>
  <c r="F27" i="29" s="1"/>
  <c r="F23" i="29" s="1"/>
  <c r="E29" i="29"/>
  <c r="E51" i="29" s="1"/>
  <c r="E27" i="29"/>
  <c r="E23" i="29" s="1"/>
  <c r="N63" i="29"/>
  <c r="N62" i="29"/>
  <c r="N61" i="29"/>
  <c r="N60" i="29"/>
  <c r="N59" i="29"/>
  <c r="N58" i="29"/>
  <c r="N57" i="29"/>
  <c r="N56" i="29"/>
  <c r="N55" i="29"/>
  <c r="N54" i="29"/>
  <c r="N53" i="29"/>
  <c r="N52" i="29"/>
  <c r="N50" i="29"/>
  <c r="N49" i="29"/>
  <c r="N48" i="29"/>
  <c r="N47" i="29"/>
  <c r="N46" i="29"/>
  <c r="N45" i="29"/>
  <c r="N44" i="29"/>
  <c r="N43" i="29"/>
  <c r="N42" i="29"/>
  <c r="N41" i="29"/>
  <c r="N40" i="29"/>
  <c r="N39" i="29"/>
  <c r="N38" i="29"/>
  <c r="N37" i="29"/>
  <c r="N36" i="29"/>
  <c r="N35" i="29"/>
  <c r="N34" i="29"/>
  <c r="N33" i="29"/>
  <c r="N32" i="29"/>
  <c r="N31" i="29"/>
  <c r="N30" i="29"/>
  <c r="N28" i="29"/>
  <c r="N26" i="29"/>
  <c r="N25" i="29"/>
  <c r="N24" i="29"/>
  <c r="L63" i="29"/>
  <c r="L62" i="29"/>
  <c r="L61" i="29"/>
  <c r="L60" i="29"/>
  <c r="L59" i="29"/>
  <c r="L58" i="29"/>
  <c r="L57" i="29"/>
  <c r="L56" i="29"/>
  <c r="L55" i="29"/>
  <c r="L54" i="29"/>
  <c r="L53" i="29"/>
  <c r="L52" i="29"/>
  <c r="L50" i="29"/>
  <c r="L49" i="29"/>
  <c r="L48" i="29"/>
  <c r="L47" i="29"/>
  <c r="L46" i="29"/>
  <c r="L45" i="29"/>
  <c r="L44" i="29"/>
  <c r="L43" i="29"/>
  <c r="L42" i="29"/>
  <c r="L41" i="29"/>
  <c r="L40" i="29"/>
  <c r="L39" i="29"/>
  <c r="L38" i="29"/>
  <c r="L37" i="29"/>
  <c r="L36" i="29"/>
  <c r="L35" i="29"/>
  <c r="L34" i="29"/>
  <c r="L33" i="29"/>
  <c r="L32" i="29"/>
  <c r="L31" i="29"/>
  <c r="L30" i="29"/>
  <c r="L28" i="29"/>
  <c r="L26" i="29"/>
  <c r="L25" i="29"/>
  <c r="L24" i="29"/>
  <c r="D51" i="29" l="1"/>
  <c r="AK20" i="19"/>
  <c r="D27" i="29"/>
  <c r="D23" i="29" s="1"/>
  <c r="F51" i="29"/>
  <c r="O29" i="29"/>
  <c r="M29" i="29"/>
  <c r="L29" i="29" s="1"/>
  <c r="M27" i="29"/>
  <c r="L27" i="29" s="1"/>
  <c r="M23" i="29" l="1"/>
  <c r="L23" i="29" s="1"/>
  <c r="N29" i="29"/>
  <c r="O27" i="29"/>
  <c r="AD26" i="5"/>
  <c r="R27" i="5"/>
  <c r="AD25" i="5"/>
  <c r="N27" i="29" l="1"/>
  <c r="O23" i="29"/>
  <c r="N23" i="29" s="1"/>
  <c r="A15" i="5"/>
  <c r="A5" i="5"/>
  <c r="A9" i="5"/>
  <c r="A4" i="29"/>
  <c r="A14" i="29"/>
  <c r="A11" i="29"/>
  <c r="C45" i="7"/>
  <c r="Y29" i="29"/>
  <c r="B23" i="22"/>
  <c r="K21" i="29"/>
  <c r="M21" i="29" s="1"/>
  <c r="O21" i="29" s="1"/>
  <c r="J63" i="29"/>
  <c r="H63" i="29"/>
  <c r="J62" i="29"/>
  <c r="H62" i="29"/>
  <c r="J61" i="29"/>
  <c r="H61" i="29"/>
  <c r="J60" i="29"/>
  <c r="H60" i="29"/>
  <c r="J59" i="29"/>
  <c r="H59" i="29"/>
  <c r="J58" i="29"/>
  <c r="H58" i="29"/>
  <c r="J57" i="29"/>
  <c r="H57" i="29"/>
  <c r="J56" i="29"/>
  <c r="H56" i="29"/>
  <c r="J55" i="29"/>
  <c r="H55" i="29"/>
  <c r="J54" i="29"/>
  <c r="H54" i="29"/>
  <c r="J53" i="29"/>
  <c r="H53" i="29"/>
  <c r="J52" i="29"/>
  <c r="H52" i="29"/>
  <c r="J50" i="29"/>
  <c r="H50" i="29"/>
  <c r="J49" i="29"/>
  <c r="H49" i="29"/>
  <c r="J48" i="29"/>
  <c r="H48" i="29"/>
  <c r="J47" i="29"/>
  <c r="H47" i="29"/>
  <c r="J46" i="29"/>
  <c r="H46" i="29"/>
  <c r="J45" i="29"/>
  <c r="H45" i="29"/>
  <c r="J44" i="29"/>
  <c r="H44" i="29"/>
  <c r="J43" i="29"/>
  <c r="H43" i="29"/>
  <c r="J42" i="29"/>
  <c r="H42" i="29"/>
  <c r="J41" i="29"/>
  <c r="H41" i="29"/>
  <c r="J40" i="29"/>
  <c r="H40" i="29"/>
  <c r="J39" i="29"/>
  <c r="H39" i="29"/>
  <c r="J38" i="29"/>
  <c r="H38" i="29"/>
  <c r="J37" i="29"/>
  <c r="H37" i="29"/>
  <c r="J36" i="29"/>
  <c r="H36" i="29"/>
  <c r="J35" i="29"/>
  <c r="H35" i="29"/>
  <c r="J34" i="29"/>
  <c r="H34" i="29"/>
  <c r="J33" i="29"/>
  <c r="H33" i="29"/>
  <c r="J32" i="29"/>
  <c r="H32" i="29"/>
  <c r="J31" i="29"/>
  <c r="H31" i="29"/>
  <c r="J30" i="29"/>
  <c r="H30" i="29"/>
  <c r="X29" i="29"/>
  <c r="X51" i="29" s="1"/>
  <c r="K29" i="29"/>
  <c r="O51" i="29" s="1"/>
  <c r="N51" i="29" s="1"/>
  <c r="J29" i="29"/>
  <c r="I29" i="29"/>
  <c r="H29" i="29" s="1"/>
  <c r="C29" i="29"/>
  <c r="C51" i="29" s="1"/>
  <c r="J28" i="29"/>
  <c r="H28" i="29"/>
  <c r="K27" i="29"/>
  <c r="J27" i="29" s="1"/>
  <c r="J26" i="29"/>
  <c r="H26" i="29"/>
  <c r="J25" i="29"/>
  <c r="H25" i="29"/>
  <c r="J24" i="29"/>
  <c r="H24" i="29"/>
  <c r="A8" i="29"/>
  <c r="Y27" i="29" l="1"/>
  <c r="Y23" i="29" s="1"/>
  <c r="Y51" i="29"/>
  <c r="X27" i="29"/>
  <c r="X23" i="29" s="1"/>
  <c r="C27" i="29"/>
  <c r="C23" i="29" s="1"/>
  <c r="K23" i="29"/>
  <c r="J23" i="29" s="1"/>
  <c r="I51" i="29"/>
  <c r="H51" i="29" s="1"/>
  <c r="I27" i="29"/>
  <c r="I23" i="29" l="1"/>
  <c r="H23" i="29" s="1"/>
  <c r="H27" i="29"/>
  <c r="AB27" i="5" l="1"/>
  <c r="A5" i="19" l="1"/>
  <c r="A5" i="10"/>
  <c r="A4" i="17"/>
  <c r="P27" i="5" l="1"/>
  <c r="AD27" i="5" l="1"/>
  <c r="B29" i="22" s="1"/>
  <c r="B26" i="22" s="1"/>
  <c r="B22" i="22"/>
  <c r="B68" i="22" l="1"/>
  <c r="AD24" i="5"/>
  <c r="A15" i="6" l="1"/>
  <c r="B25" i="22" l="1"/>
  <c r="B31" i="22" l="1"/>
  <c r="B32" i="22" s="1"/>
  <c r="B30" i="22"/>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A12" i="22" l="1"/>
  <c r="B17" i="22" s="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<sst xmlns="http://schemas.openxmlformats.org/spreadsheetml/2006/main" count="2045" uniqueCount="585">
  <si>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</si>
  <si>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</si>
  <si>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</si>
  <si>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</si>
  <si>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</si>
  <si>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</si>
  <si>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</si>
  <si>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</si>
  <si>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</si>
  <si>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</si>
  <si>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</si>
  <si>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</si>
  <si>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</si>
  <si>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</si>
  <si>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</si>
  <si>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</si>
  <si>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</si>
  <si>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</si>
  <si>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</si>
  <si>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</si>
  <si>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</si>
  <si>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</si>
  <si>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</si>
  <si>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</si>
  <si>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</si>
  <si>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</si>
  <si>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</si>
  <si>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</si>
  <si>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</si>
  <si>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</si>
  <si>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</si>
  <si>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</si>
  <si>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</si>
  <si>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</si>
  <si>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</si>
  <si>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</si>
  <si>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</si>
  <si>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</si>
  <si>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</si>
  <si>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</si>
  <si>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</si>
  <si>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</si>
  <si>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</si>
  <si>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</si>
  <si>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</si>
  <si>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</si>
  <si>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</si>
  <si>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</si>
  <si>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</si>
  <si>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</si>
  <si>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</si>
  <si>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</si>
  <si>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</si>
  <si>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</si>
  <si>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</si>
  <si>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</si>
  <si>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</si>
  <si>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</si>
  <si>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</si>
  <si>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</si>
  <si>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</si>
  <si>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</si>
  <si>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</si>
  <si>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</si>
  <si>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</si>
  <si>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</si>
  <si>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</si>
  <si>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</si>
  <si>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</si>
  <si>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</si>
  <si>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</si>
  <si>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</si>
  <si>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</si>
  <si>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</si>
  <si>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</si>
  <si>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</si>
  <si>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</si>
  <si>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</si>
  <si>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</si>
  <si>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</si>
  <si>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</si>
  <si>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</si>
  <si>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</si>
  <si>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</si>
  <si>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</si>
  <si>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</si>
  <si>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</si>
  <si>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</si>
  <si>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</si>
  <si>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</si>
  <si>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</si>
  <si>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</si>
  <si>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</si>
  <si>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</si>
  <si>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</si>
  <si>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</si>
  <si>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</si>
  <si>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</si>
  <si>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</si>
  <si>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</si>
  <si>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</si>
  <si>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</si>
  <si>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</si>
  <si>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</si>
  <si>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</si>
  <si>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</si>
  <si>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</si>
  <si>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</si>
  <si>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</si>
  <si>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</si>
  <si>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</si>
  <si>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</si>
  <si>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</si>
  <si>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</si>
  <si>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</si>
  <si>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</si>
  <si>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</si>
  <si>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</si>
  <si>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</si>
  <si>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</si>
  <si>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</si>
  <si>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</si>
  <si>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</si>
  <si>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</si>
  <si>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</si>
  <si>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</si>
  <si>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</si>
  <si>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</si>
  <si>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</si>
  <si>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</si>
  <si>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</si>
  <si>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</si>
  <si>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</si>
  <si>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</si>
  <si>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</si>
  <si>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</si>
  <si>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</si>
  <si>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</si>
  <si>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</si>
  <si>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</si>
  <si>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</si>
  <si>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</si>
  <si>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</si>
  <si>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</si>
  <si>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</si>
  <si>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</si>
  <si>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</si>
  <si>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</si>
  <si>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</si>
  <si>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</si>
  <si>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</si>
  <si>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</si>
  <si>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</si>
  <si>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</si>
  <si>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</si>
  <si>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</si>
  <si>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</si>
  <si>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</si>
  <si>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</si>
  <si>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</si>
  <si>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</si>
  <si>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</si>
  <si>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</si>
  <si>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</si>
  <si>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</si>
  <si>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</si>
  <si>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</si>
  <si>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</si>
  <si>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</si>
  <si>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</si>
  <si>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</si>
  <si>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</si>
  <si>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</si>
  <si>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</si>
  <si>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</si>
  <si>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</si>
  <si>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</si>
  <si>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</si>
  <si>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</si>
  <si>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</si>
  <si>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</si>
  <si>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</si>
  <si>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</si>
  <si>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</si>
  <si>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</si>
  <si>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</si>
  <si>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</si>
  <si>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</si>
  <si>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</si>
  <si>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</si>
  <si>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</si>
  <si>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</si>
  <si>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</si>
  <si>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</si>
  <si>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</si>
  <si>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</si>
  <si>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</si>
  <si>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</si>
  <si>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</si>
  <si>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</si>
  <si>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</si>
  <si>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</si>
  <si>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</si>
  <si>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</si>
  <si>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</si>
  <si>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</si>
  <si>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</si>
  <si>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</si>
  <si>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</si>
  <si>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</si>
  <si>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</si>
  <si>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</si>
  <si>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</si>
  <si>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</si>
  <si>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</si>
  <si>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</si>
  <si>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</si>
  <si>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</si>
  <si>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</si>
  <si>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</si>
  <si>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</si>
  <si>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</si>
  <si>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</si>
  <si>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</si>
  <si>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</si>
  <si>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</si>
  <si>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</si>
  <si>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</si>
  <si>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</si>
  <si>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</si>
  <si>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</si>
  <si>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</si>
  <si>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</si>
  <si>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</si>
  <si>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</si>
  <si>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</si>
  <si>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</si>
  <si>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</si>
  <si>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</si>
  <si>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</si>
  <si>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</si>
  <si>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</si>
  <si>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</si>
  <si>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</si>
  <si>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</si>
  <si>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</si>
  <si>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</si>
  <si>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</si>
  <si>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</si>
  <si>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</si>
  <si>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</si>
  <si>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</si>
  <si>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</si>
  <si>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</si>
  <si>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</si>
  <si>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</si>
  <si>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</si>
  <si>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</si>
  <si>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</si>
  <si>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</si>
  <si>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</si>
  <si>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</si>
  <si>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</si>
  <si>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</si>
  <si>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</si>
  <si>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</si>
  <si>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</si>
  <si>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</si>
  <si>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</si>
  <si>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</si>
  <si>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</si>
  <si>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</si>
  <si>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</si>
  <si>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</si>
  <si>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</si>
  <si>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</si>
  <si>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</si>
  <si>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</si>
  <si>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</si>
  <si>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</si>
  <si>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</si>
  <si>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</si>
  <si>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</si>
  <si>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</si>
  <si>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</si>
  <si>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</si>
  <si>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</si>
  <si>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</si>
  <si>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</si>
  <si>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</si>
  <si>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</si>
  <si>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</si>
  <si>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</si>
  <si>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</si>
  <si>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</si>
  <si>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</si>
  <si>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</si>
  <si>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</si>
  <si>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</si>
  <si>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</si>
  <si>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</si>
  <si>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</si>
  <si>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</si>
  <si>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</si>
  <si>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</si>
  <si>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</si>
  <si>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</si>
  <si>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</si>
  <si>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</si>
  <si>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</si>
  <si>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</si>
  <si>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</si>
  <si>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</si>
  <si>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</si>
  <si>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</si>
  <si>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</si>
  <si>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</si>
  <si>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</si>
  <si>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</si>
  <si>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</si>
  <si>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</si>
  <si>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</si>
  <si>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</si>
  <si>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</si>
  <si>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</si>
  <si>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</si>
  <si>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</si>
  <si>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</si>
  <si>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</si>
  <si>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</si>
  <si>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</si>
  <si>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</si>
  <si>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</si>
  <si>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</si>
  <si>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</si>
  <si>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</si>
  <si>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</si>
  <si>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</si>
  <si>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</si>
  <si>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</si>
  <si>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</si>
  <si>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</si>
  <si>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</si>
  <si>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</si>
  <si>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</si>
  <si>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</si>
  <si>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</si>
  <si>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</si>
  <si>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</si>
  <si>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</si>
  <si>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</si>
  <si>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</si>
  <si>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</si>
  <si>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</si>
  <si>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</si>
  <si>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</si>
  <si>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</si>
  <si>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</si>
  <si>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</si>
  <si>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</si>
  <si>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</si>
  <si>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</si>
  <si>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</si>
  <si>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</si>
  <si>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</si>
  <si>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</si>
  <si>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</si>
  <si>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</si>
  <si>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</si>
  <si>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</si>
  <si>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</si>
  <si>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</si>
  <si>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</si>
  <si>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</si>
  <si>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</si>
  <si>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</si>
  <si>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</si>
  <si>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</si>
  <si>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</si>
  <si>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</si>
  <si>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</si>
  <si>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</si>
  <si>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</si>
  <si>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</si>
  <si>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</si>
  <si>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</si>
  <si>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</si>
  <si>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</si>
  <si>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</si>
  <si>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</si>
  <si>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</si>
  <si>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</si>
  <si>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</si>
  <si>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</si>
  <si>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</si>
  <si>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</si>
  <si>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</si>
  <si>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</si>
  <si>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</si>
  <si>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</si>
  <si>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</si>
  <si>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</si>
  <si>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</si>
  <si>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</si>
  <si>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</si>
  <si>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</si>
  <si>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</si>
  <si>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</si>
  <si>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</si>
  <si>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</si>
  <si>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</si>
  <si>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</si>
  <si>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</si>
  <si>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</si>
  <si>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</si>
  <si>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</si>
  <si>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</si>
  <si>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</si>
  <si>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</si>
  <si>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</si>
  <si>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</si>
  <si>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</si>
  <si>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</si>
  <si>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</si>
  <si>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</si>
  <si>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</si>
  <si>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</si>
  <si>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</si>
  <si>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</si>
  <si>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</si>
  <si>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</si>
  <si>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</si>
  <si>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</si>
  <si>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</si>
  <si>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</si>
  <si>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</si>
  <si>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</si>
  <si>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</si>
  <si>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</si>
  <si>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</si>
  <si>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</si>
  <si>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</si>
  <si>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</si>
  <si>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</si>
  <si>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</si>
  <si>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</si>
  <si>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</si>
  <si>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</si>
  <si>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</si>
  <si>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</si>
  <si>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</si>
  <si>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</si>
  <si>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</si>
  <si>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</si>
  <si>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</si>
  <si>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</si>
  <si>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</si>
  <si>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</si>
  <si>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</si>
  <si>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</si>
  <si>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</si>
  <si>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</si>
  <si>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</si>
  <si>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</si>
  <si>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</si>
  <si>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</si>
  <si>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</si>
  <si>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</si>
  <si>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</si>
  <si>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</si>
  <si>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</si>
  <si>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</si>
  <si>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</si>
  <si>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</si>
  <si>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</si>
  <si>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</si>
  <si>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</si>
  <si>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</si>
  <si>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</si>
  <si>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Технологическое присоединение энергопринимающих устройств потребителей свыше 150 кВт</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</si>
  <si>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</si>
  <si>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</si>
  <si>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</si>
  <si>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</si>
  <si>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</si>
  <si>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</si>
  <si>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</si>
  <si>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</si>
  <si>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</si>
  <si>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</si>
  <si>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</si>
  <si>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</si>
  <si>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ж/б</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</si>
  <si>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</si>
  <si>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</si>
  <si>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</si>
  <si>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</si>
  <si>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</si>
  <si>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</si>
  <si>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</si>
  <si>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</si>
  <si>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</si>
  <si>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</si>
  <si>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</si>
  <si>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</si>
  <si>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</si>
  <si>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</si>
  <si>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</si>
  <si>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</si>
  <si>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Сметная стоимость проекта в ценах 2024 года с НДС, млн. руб.</t>
  </si>
  <si>
    <t>4.6.</t>
  </si>
  <si>
    <t>Общая стоимость объекта, млн.руб. без НДС</t>
  </si>
  <si>
    <t>п. 21 часть 2 статьи 5.5</t>
  </si>
  <si>
    <t>Год раскрытия информации: 2025 год</t>
  </si>
  <si>
    <t>Прокопьевский район</t>
  </si>
  <si>
    <t>Кемеровская область,
Прокопьевский район</t>
  </si>
  <si>
    <t>Строительство ВЛЗ-6кВ ф.26 ПС 110 кВ №37 до зем.уч-ка кадастр.номер 42:10:0201006:201 (ПИР-2024, СМР, ввод - 2025 г.)</t>
  </si>
  <si>
    <t>Выполнен проект</t>
  </si>
  <si>
    <t>2 кв. 2024</t>
  </si>
  <si>
    <t>650 кВт</t>
  </si>
  <si>
    <t>№30-ТП/2024 от 14.06.2024 ООО ЦОФ "Энричевская"</t>
  </si>
  <si>
    <t>В работе</t>
  </si>
  <si>
    <t>Договор об осуществлении технологического присоединения№30-ТП/2024 от 14.06.2024 ООО ЦОФ "Энричевская"</t>
  </si>
  <si>
    <t xml:space="preserve">ЛЭП-6 кВ </t>
  </si>
  <si>
    <t>ЛЭП 6 кВ от  ячейки №26 ПС 110/35/6 кВ №37</t>
  </si>
  <si>
    <t>Строительство ЛЭП 6 кВ от ячейки №26 ПС 110/35/6 кВ №37</t>
  </si>
  <si>
    <t>3 кв. 2024</t>
  </si>
  <si>
    <t>4 кв. 2024</t>
  </si>
  <si>
    <t>1 кв. 2025</t>
  </si>
  <si>
    <t>2 кв. 2025</t>
  </si>
  <si>
    <t>4 кв. 2025</t>
  </si>
  <si>
    <t>Проектирование и строительство ЛЭП 6 кВ от  ячейки 6кВ ПС 110/35/6 кВ №37</t>
  </si>
  <si>
    <t>Одноцепная ВЛЗ-6 кВ на железобетонных  опорах</t>
  </si>
  <si>
    <t>СИП 3 1*120</t>
  </si>
  <si>
    <t xml:space="preserve">
Монтаж провода на СИП 3 1*120 - 8,67 км
</t>
  </si>
  <si>
    <t>O_1.1.1.3.4</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</si>
  <si>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∆L6тп_лэп=8,703км                                                           2. Показатель энергетической эффективности: не требуется</t>
  </si>
  <si>
    <t>ПИР - 2024г., СМР, ввод - 2025 г.</t>
  </si>
  <si>
    <t>ПС 110 №37</t>
  </si>
  <si>
    <t>окончание 4 кв. 2025</t>
  </si>
  <si>
    <t>начало 2 кв. 2024</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</si>
  <si>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</si>
  <si>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</si>
  <si>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</si>
  <si>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</si>
  <si>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</si>
  <si>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</si>
  <si>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</si>
  <si>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</si>
  <si>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</si>
  <si>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4 квартал</t>
  </si>
  <si>
    <t>Проектно-изыскательские работы по титулу "Строительство ВЛЗ-6кВ ф.26 ПС 110 кВ №37 до зем.уч-ка кадастр.номер 42:10:0201006:201 "</t>
  </si>
  <si>
    <t>ООО "ЭТП"</t>
  </si>
  <si>
    <t>13.08.2024</t>
  </si>
  <si>
    <t>№ЕП-669-24-Э</t>
  </si>
  <si>
    <t>20.12.2024</t>
  </si>
  <si>
    <t>Работы по титулу "Строительство ВЛЗ-6кВ ф.26 ПС 110 кВ №37 до зем.уч-ка кадастр.номер 42:10:0201006:201 "</t>
  </si>
  <si>
    <t>Кемеровская обл., Прокопьевский район</t>
  </si>
  <si>
    <t xml:space="preserve"> - по договорам подряда:</t>
  </si>
  <si>
    <t xml:space="preserve"> - по прочим договорам</t>
  </si>
  <si>
    <t>объем заключенного договора в ценах  года с НДС, млн. руб.</t>
  </si>
  <si>
    <t>объем заключенного договора в ценах года с НДС, млн. руб.</t>
  </si>
  <si>
    <t>объем заключенного договора в ценах 2024 года с НДС, млн. руб.</t>
  </si>
  <si>
    <t xml:space="preserve"> - по прочим договорам ООО "ЭТП"</t>
  </si>
  <si>
    <t>Предложение по корректировке</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</si>
  <si>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∆L6тп_лэп=8,703 км</t>
  </si>
  <si>
    <t>40,014 млн.руб. с НДС; 33,345 млн.руб. без НДС</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</si>
  <si>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</si>
  <si>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</si>
  <si>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</si>
  <si>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</si>
  <si>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</si>
  <si>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</si>
  <si>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</si>
  <si>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</si>
  <si>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</si>
  <si>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</si>
  <si>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</si>
  <si>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</si>
  <si>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</si>
  <si>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</si>
  <si>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</si>
  <si>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</si>
  <si>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</si>
  <si>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08:18:23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</si>
</sst>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494">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0" fontId="41" fillId="0" borderId="1" xfId="2" applyNumberFormat="1" applyFont="1" applyFill="1" applyBorder="1" applyAlignment="1">
      <alignment horizontal="justify" vertical="top" wrapText="1"/>
    </xf>
    <xf numFmtId="3" fontId="36" fillId="0" borderId="0" xfId="49" applyNumberFormat="1" applyFont="1"/>
    <xf numFmtId="0" fontId="7" fillId="25" borderId="1" xfId="1" applyFont="1" applyFill="1" applyBorder="1" applyAlignment="1">
      <alignment horizontal="center" vertical="center" wrapText="1"/>
    </xf>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11" fillId="25" borderId="1" xfId="62" applyFont="1" applyFill="1" applyBorder="1" applyAlignment="1">
      <alignment horizontal="center" vertical="center"/>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49" fontId="37" fillId="25" borderId="10" xfId="49" applyNumberFormat="1" applyFont="1" applyFill="1" applyBorder="1" applyAlignment="1">
      <alignment horizontal="center" vertical="center" wrapText="1"/>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3" fontId="37" fillId="25" borderId="1" xfId="49" applyNumberFormat="1"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0" fontId="7" fillId="25" borderId="4"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xf>
    <xf numFmtId="0" fontId="11" fillId="25" borderId="1" xfId="62" applyNumberFormat="1" applyFont="1" applyFill="1" applyBorder="1" applyAlignment="1">
      <alignment horizontal="center" vertical="center" wrapText="1"/>
    </xf>
    <xf numFmtId="0" fontId="11" fillId="25" borderId="1" xfId="1" applyFont="1" applyFill="1" applyBorder="1" applyAlignment="1">
      <alignment vertical="center" wrapText="1"/>
    </xf>
    <xf numFmtId="0" fontId="11" fillId="25" borderId="1" xfId="0" applyFont="1" applyFill="1" applyBorder="1" applyAlignment="1">
      <alignment horizontal="left" vertical="center"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3" fontId="37" fillId="25" borderId="1" xfId="49" applyNumberFormat="1" applyFont="1" applyFill="1" applyBorder="1" applyAlignment="1">
      <alignment horizontal="center" vertical="center"/>
    </xf>
    <xf numFmtId="0" fontId="0" fillId="0" borderId="51" xfId="0" applyBorder="1"/>
    <xf numFmtId="0" fontId="0" fillId="0" borderId="52" xfId="0" applyBorder="1"/>
    <xf numFmtId="0" fontId="0" fillId="0" borderId="53" xfId="0" applyBorder="1"/>
    <xf numFmtId="0" fontId="0" fillId="0" borderId="50" xfId="0" applyBorder="1" applyAlignment="1">
      <alignment wrapText="1"/>
    </xf>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6" fillId="0" borderId="0" xfId="49" applyFont="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Fill="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55" fillId="0" borderId="2" xfId="50" applyFont="1" applyFill="1" applyBorder="1" applyAlignment="1">
      <alignment horizontal="center" vertical="center"/>
    </xf>
    <xf numFmtId="0" fontId="55" fillId="0" borderId="29" xfId="50" applyFont="1" applyBorder="1" applyAlignment="1">
      <alignment horizontal="center" vertical="center"/>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vertical="center"/>
    </xf>
    <xf numFmtId="170" fontId="57" fillId="0" borderId="25" xfId="50" applyNumberFormat="1" applyFont="1" applyFill="1" applyBorder="1" applyAlignment="1">
      <alignment horizontal="center"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7" fillId="0" borderId="42" xfId="50" applyFont="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167" fontId="55" fillId="25" borderId="29" xfId="50" applyNumberFormat="1" applyFont="1" applyFill="1" applyBorder="1" applyAlignment="1">
      <alignment horizontal="center" vertical="center"/>
    </xf>
    <xf numFmtId="0" fontId="55" fillId="0" borderId="28" xfId="50" applyFont="1" applyBorder="1" applyAlignment="1">
      <alignment vertical="center"/>
    </xf>
    <xf numFmtId="0" fontId="55" fillId="0" borderId="1" xfId="50" applyFont="1" applyBorder="1" applyAlignment="1">
      <alignment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25" xfId="50" applyFont="1" applyFill="1" applyBorder="1" applyAlignment="1">
      <alignment horizontal="center"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1" fillId="0" borderId="3" xfId="50" applyBorder="1"/>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5" fillId="0" borderId="33" xfId="50" applyFont="1" applyBorder="1" applyAlignment="1">
      <alignment vertical="center"/>
    </xf>
    <xf numFmtId="0" fontId="55" fillId="0" borderId="2" xfId="50" applyFont="1" applyBorder="1" applyAlignment="1">
      <alignment vertical="center"/>
    </xf>
    <xf numFmtId="0" fontId="57" fillId="0" borderId="33" xfId="50" applyFont="1" applyBorder="1" applyAlignment="1">
      <alignment vertical="center"/>
    </xf>
    <xf numFmtId="0" fontId="57" fillId="0" borderId="2" xfId="50" applyFont="1" applyBorder="1" applyAlignment="1">
      <alignment vertical="center"/>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28" xfId="50" applyFont="1" applyBorder="1" applyAlignment="1">
      <alignment vertical="center"/>
    </xf>
    <xf numFmtId="0" fontId="57" fillId="0" borderId="1" xfId="50" applyFont="1" applyBorder="1" applyAlignment="1">
      <alignment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11" fillId="0" borderId="0" xfId="2" applyFont="1" applyFill="1" applyAlignment="1">
      <alignment horizontal="left" vertical="center" wrapText="1"/>
    </xf>
    <xf numFmtId="0" fontId="43" fillId="0" borderId="4" xfId="2" applyFont="1" applyFill="1" applyBorder="1" applyAlignment="1">
      <alignment horizontal="center" vertical="center" wrapText="1"/>
    </xf>
    <xf numFmtId="0" fontId="43" fillId="0" borderId="7" xfId="2" applyFont="1" applyFill="1" applyBorder="1" applyAlignment="1">
      <alignment horizontal="center"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3" xfId="2" applyFont="1" applyFill="1" applyBorder="1" applyAlignment="1">
      <alignment horizontal="center" vertical="center" wrapText="1"/>
    </xf>
    <xf numFmtId="0" fontId="11" fillId="0" borderId="0" xfId="2" applyFont="1" applyFill="1" applyBorder="1" applyAlignment="1">
      <alignment horizontal="left"/>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39" fillId="0" borderId="1" xfId="49" applyFont="1" applyFill="1" applyBorder="1" applyAlignment="1">
      <alignment horizontal="right"/>
    </xf>
    <xf numFmtId="0" fontId="36" fillId="0" borderId="1" xfId="49" applyFont="1" applyFill="1" applyBorder="1" applyAlignment="1">
      <alignment horizontal="right"/>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37" fillId="25" borderId="6"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67" fontId="37" fillId="0" borderId="6" xfId="49" applyNumberFormat="1" applyFont="1" applyFill="1" applyBorder="1" applyAlignment="1">
      <alignment horizontal="center" vertical="center"/>
    </xf>
    <xf numFmtId="1" fontId="37" fillId="0" borderId="6" xfId="49" applyNumberFormat="1" applyFont="1" applyFill="1" applyBorder="1" applyAlignment="1">
      <alignment horizontal="center" vertical="center"/>
    </xf>
    <xf numFmtId="167" fontId="37" fillId="0" borderId="10" xfId="49" applyNumberFormat="1" applyFont="1" applyFill="1" applyBorder="1" applyAlignment="1">
      <alignment horizontal="center" vertic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50" xfId="0" applyFont="1" applyBorder="1" applyAlignment="1">
      <alignment vertical="top" wrapText="1"/>
    </xf>
    <xf numFmtId="0" fontId="0" fillId="0" borderId="49"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drawing1.xml><?xml version="1.0" encoding="utf-8"?>
<xdr:wsDr xmlns:xdr="http://schemas.openxmlformats.org/drawingml/2006/spreadsheetDrawing" xmlns:a="http://schemas.openxmlformats.org/drawingml/2006/main">
  <xdr:twoCellAnchor>
    <xdr:from>
      <xdr:col>1</xdr:col>
      <xdr:colOff>47625</xdr:colOff>
      <xdr:row>5</xdr:row>
      <xdr:rowOff>76200</xdr:rowOff>
    </xdr:from>
    <xdr:to>
      <xdr:col>10</xdr:col>
      <xdr:colOff>180975</xdr:colOff>
      <xdr:row>9</xdr:row>
      <xdr:rowOff>28575</xdr:rowOff>
    </xdr:to>
    <xdr:grpSp>
      <xdr:nvGrpSpPr>
        <xdr:cNvPr id="2" name="Группа 1">
          <a:extLst>
            <a:ext uri="{FF2B5EF4-FFF2-40B4-BE49-F238E27FC236}">
              <a16:creationId xmlns:a16="http://schemas.microsoft.com/office/drawing/2014/main" id="{00000000-0008-0000-0C00-000002000000}"/>
            </a:ext>
          </a:extLst>
        </xdr:cNvPr>
        <xdr:cNvGrpSpPr/>
      </xdr:nvGrpSpPr>
      <xdr:grpSpPr>
        <a:xfrm>
          <a:off x="657225" y="1028700"/>
          <a:ext cx="5619750" cy="714375"/>
          <a:chOff x="657225" y="1028700"/>
          <a:chExt cx="5619750" cy="714375"/>
        </a:xfrm>
      </xdr:grpSpPr>
      <xdr:sp macro="" textlink="">
        <xdr:nvSpPr>
          <xdr:cNvPr id="17410" name="AutoShape 2">
            <a:extLst>
              <a:ext uri="{FF2B5EF4-FFF2-40B4-BE49-F238E27FC236}">
                <a16:creationId xmlns:a16="http://schemas.microsoft.com/office/drawing/2014/main" id="{00000000-0008-0000-0C00-000002440000}"/>
              </a:ext>
            </a:extLst>
          </xdr:cNvPr>
          <xdr:cNvSpPr>
            <a:spLocks noChangeAspect="1" noChangeArrowheads="1" noTextEdit="1"/>
          </xdr:cNvSpPr>
        </xdr:nvSpPr>
        <xdr:spPr bwMode="auto">
          <a:xfrm>
            <a:off x="657225" y="1028700"/>
            <a:ext cx="5619750" cy="7143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miter lim="800000"/>
            <a:headEnd type="none" w="med" len="med"/>
            <a:tailEnd type="none" w="med" len="med"/>
          </a:ln>
        </xdr:spPr>
      </xdr:sp>
      <xdr:sp macro="" textlink="">
        <xdr:nvSpPr>
          <xdr:cNvPr id="17412" name="Rectangle 4">
            <a:extLst>
              <a:ext uri="{FF2B5EF4-FFF2-40B4-BE49-F238E27FC236}">
                <a16:creationId xmlns:a16="http://schemas.microsoft.com/office/drawing/2014/main" id="{00000000-0008-0000-0C00-000004440000}"/>
              </a:ext>
            </a:extLst>
          </xdr:cNvPr>
          <xdr:cNvSpPr>
            <a:spLocks noChangeArrowheads="1"/>
          </xdr:cNvSpPr>
        </xdr:nvSpPr>
        <xdr:spPr bwMode="auto">
          <a:xfrm>
            <a:off x="933450" y="1314450"/>
            <a:ext cx="5048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ru-RU" sz="900" b="0" i="0" u="none" strike="noStrike" baseline="0">
                <a:solidFill>
                  <a:srgbClr val="000000"/>
                </a:solidFill>
                <a:latin typeface="Segoe UI"/>
                <a:cs typeface="Segoe UI"/>
              </a:rPr>
              <a:t>Строительство ВЛЗ-6кВ ф.26 ПС 110 кВ №37 до зем.уч-ка кадастр.номер 42:10:0201006:201 kml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F7E5851F-30ED-472D-ABDF-91287D00E62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file\pto$\Users\a.vyshnevskaya\Desktop\&#1055;&#1072;&#1089;&#1087;&#1086;&#1088;&#1090;&#1072;\J0210_1064250010241_&#1087;&#1072;&#1089;&#1087;&#1086;&#1088;&#1090;_O_1.1.1.3.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row r="8">
          <cell r="A8" t="str">
            <v>ООО ХК "СДС-Энерго"</v>
          </cell>
          <cell r="B8"/>
          <cell r="C8"/>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43" zoomScaleSheetLayoutView="100" workbookViewId="0">
      <selection activeCell="C48" sqref="C48"/>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297" t="s">
        <v>513</v>
      </c>
      <c r="B5" s="297"/>
      <c r="C5" s="297"/>
      <c r="D5" s="106"/>
      <c r="E5" s="106"/>
      <c r="F5" s="106"/>
      <c r="G5" s="106"/>
      <c r="H5" s="106"/>
      <c r="I5" s="106"/>
      <c r="J5" s="106"/>
    </row>
    <row r="6" spans="1:22" s="16" customFormat="1" ht="6" customHeight="1" x14ac:dyDescent="0.3">
      <c r="A6" s="140"/>
      <c r="H6" s="141"/>
    </row>
    <row r="7" spans="1:22" s="16" customFormat="1" ht="18.75" x14ac:dyDescent="0.2">
      <c r="A7" s="301" t="s">
        <v>9</v>
      </c>
      <c r="B7" s="301"/>
      <c r="C7" s="301"/>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02" t="s">
        <v>439</v>
      </c>
      <c r="B8" s="302"/>
      <c r="C8" s="302"/>
      <c r="D8" s="143"/>
      <c r="E8" s="143"/>
      <c r="F8" s="143"/>
      <c r="G8" s="143"/>
      <c r="H8" s="143"/>
      <c r="I8" s="142"/>
      <c r="J8" s="142"/>
      <c r="K8" s="142"/>
      <c r="L8" s="142"/>
      <c r="M8" s="142"/>
      <c r="N8" s="142"/>
      <c r="O8" s="142"/>
      <c r="P8" s="142"/>
      <c r="Q8" s="142"/>
      <c r="R8" s="142"/>
      <c r="S8" s="142"/>
      <c r="T8" s="142"/>
      <c r="U8" s="142"/>
      <c r="V8" s="142"/>
    </row>
    <row r="9" spans="1:22" s="16" customFormat="1" ht="18.75" x14ac:dyDescent="0.2">
      <c r="A9" s="298" t="s">
        <v>8</v>
      </c>
      <c r="B9" s="298"/>
      <c r="C9" s="298"/>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10"/>
      <c r="B10" s="210"/>
      <c r="C10" s="210"/>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10"/>
      <c r="B11" s="305" t="s">
        <v>535</v>
      </c>
      <c r="C11" s="305"/>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10"/>
      <c r="B12" s="298" t="s">
        <v>7</v>
      </c>
      <c r="C12" s="298"/>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10"/>
      <c r="B13" s="210"/>
      <c r="C13" s="210"/>
      <c r="D13" s="144"/>
      <c r="E13" s="144"/>
      <c r="F13" s="144"/>
      <c r="G13" s="144"/>
      <c r="H13" s="144"/>
      <c r="I13" s="142"/>
      <c r="J13" s="142"/>
      <c r="K13" s="142"/>
      <c r="L13" s="142"/>
      <c r="M13" s="142"/>
      <c r="N13" s="142"/>
      <c r="O13" s="142"/>
      <c r="P13" s="142"/>
      <c r="Q13" s="142"/>
      <c r="R13" s="142"/>
      <c r="S13" s="142"/>
      <c r="T13" s="142"/>
      <c r="U13" s="142"/>
      <c r="V13" s="142"/>
    </row>
    <row r="14" spans="1:22" s="145" customFormat="1" ht="32.25" customHeight="1" x14ac:dyDescent="0.2">
      <c r="A14" s="303" t="s">
        <v>516</v>
      </c>
      <c r="B14" s="304"/>
      <c r="C14" s="304"/>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298" t="s">
        <v>6</v>
      </c>
      <c r="B15" s="298"/>
      <c r="C15" s="298"/>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2"/>
      <c r="B16" s="212"/>
      <c r="C16" s="212"/>
      <c r="D16" s="212"/>
      <c r="E16" s="212"/>
      <c r="F16" s="212"/>
      <c r="G16" s="212"/>
      <c r="H16" s="212"/>
      <c r="I16" s="212"/>
      <c r="J16" s="212"/>
      <c r="K16" s="212"/>
      <c r="L16" s="212"/>
      <c r="M16" s="212"/>
      <c r="N16" s="212"/>
      <c r="O16" s="212"/>
      <c r="P16" s="212"/>
      <c r="Q16" s="212"/>
      <c r="R16" s="212"/>
      <c r="S16" s="212"/>
    </row>
    <row r="17" spans="1:22" s="145" customFormat="1" ht="15" customHeight="1" x14ac:dyDescent="0.2">
      <c r="A17" s="299" t="s">
        <v>427</v>
      </c>
      <c r="B17" s="300"/>
      <c r="C17" s="300"/>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2"/>
      <c r="J18" s="212"/>
      <c r="K18" s="212"/>
      <c r="L18" s="212"/>
      <c r="M18" s="212"/>
      <c r="N18" s="212"/>
      <c r="O18" s="212"/>
      <c r="P18" s="212"/>
      <c r="Q18" s="212"/>
      <c r="R18" s="212"/>
      <c r="S18" s="212"/>
    </row>
    <row r="19" spans="1:22" s="145" customFormat="1" ht="20.25" customHeight="1" x14ac:dyDescent="0.2">
      <c r="A19" s="148" t="s">
        <v>5</v>
      </c>
      <c r="B19" s="149" t="s">
        <v>60</v>
      </c>
      <c r="C19" s="129" t="s">
        <v>59</v>
      </c>
      <c r="D19" s="150"/>
      <c r="E19" s="150"/>
      <c r="F19" s="150"/>
      <c r="G19" s="150"/>
      <c r="H19" s="150"/>
      <c r="I19" s="211"/>
      <c r="J19" s="211"/>
      <c r="K19" s="211"/>
      <c r="L19" s="211"/>
      <c r="M19" s="211"/>
      <c r="N19" s="211"/>
      <c r="O19" s="211"/>
      <c r="P19" s="211"/>
      <c r="Q19" s="211"/>
      <c r="R19" s="211"/>
      <c r="S19" s="211"/>
      <c r="T19" s="151"/>
      <c r="U19" s="151"/>
      <c r="V19" s="151"/>
    </row>
    <row r="20" spans="1:22" s="145" customFormat="1" ht="16.5" customHeight="1" x14ac:dyDescent="0.2">
      <c r="A20" s="129">
        <v>1</v>
      </c>
      <c r="B20" s="149">
        <v>2</v>
      </c>
      <c r="C20" s="129">
        <v>3</v>
      </c>
      <c r="D20" s="150"/>
      <c r="E20" s="150"/>
      <c r="F20" s="150"/>
      <c r="G20" s="150"/>
      <c r="H20" s="150"/>
      <c r="I20" s="211"/>
      <c r="J20" s="211"/>
      <c r="K20" s="211"/>
      <c r="L20" s="211"/>
      <c r="M20" s="211"/>
      <c r="N20" s="211"/>
      <c r="O20" s="211"/>
      <c r="P20" s="211"/>
      <c r="Q20" s="211"/>
      <c r="R20" s="211"/>
      <c r="S20" s="211"/>
      <c r="T20" s="151"/>
      <c r="U20" s="151"/>
      <c r="V20" s="151"/>
    </row>
    <row r="21" spans="1:22" s="145" customFormat="1" ht="88.5" customHeight="1" x14ac:dyDescent="0.2">
      <c r="A21" s="24" t="s">
        <v>58</v>
      </c>
      <c r="B21" s="152" t="s">
        <v>289</v>
      </c>
      <c r="C21" s="129" t="s">
        <v>479</v>
      </c>
      <c r="D21" s="150"/>
      <c r="E21" s="150"/>
      <c r="F21" s="150"/>
      <c r="G21" s="150"/>
      <c r="H21" s="150"/>
      <c r="I21" s="211"/>
      <c r="J21" s="211"/>
      <c r="K21" s="211"/>
      <c r="L21" s="211"/>
      <c r="M21" s="211"/>
      <c r="N21" s="211"/>
      <c r="O21" s="211"/>
      <c r="P21" s="211"/>
      <c r="Q21" s="211"/>
      <c r="R21" s="211"/>
      <c r="S21" s="211"/>
      <c r="T21" s="151"/>
      <c r="U21" s="151"/>
      <c r="V21" s="151"/>
    </row>
    <row r="22" spans="1:22" s="145" customFormat="1" ht="18.75" x14ac:dyDescent="0.2">
      <c r="A22" s="24" t="s">
        <v>57</v>
      </c>
      <c r="B22" s="28" t="s">
        <v>449</v>
      </c>
      <c r="C22" s="129" t="s">
        <v>451</v>
      </c>
      <c r="D22" s="150"/>
      <c r="E22" s="150"/>
      <c r="F22" s="150"/>
      <c r="G22" s="150"/>
      <c r="H22" s="150"/>
      <c r="I22" s="211"/>
      <c r="J22" s="211"/>
      <c r="K22" s="211"/>
      <c r="L22" s="211"/>
      <c r="M22" s="211"/>
      <c r="N22" s="211"/>
      <c r="O22" s="211"/>
      <c r="P22" s="211"/>
      <c r="Q22" s="211"/>
      <c r="R22" s="211"/>
      <c r="S22" s="211"/>
      <c r="T22" s="151"/>
      <c r="U22" s="151"/>
      <c r="V22" s="151"/>
    </row>
    <row r="23" spans="1:22" s="145" customFormat="1" ht="31.5" x14ac:dyDescent="0.2">
      <c r="A23" s="24" t="s">
        <v>56</v>
      </c>
      <c r="B23" s="105" t="s">
        <v>381</v>
      </c>
      <c r="C23" s="129" t="s">
        <v>446</v>
      </c>
      <c r="D23" s="150"/>
      <c r="E23" s="150"/>
      <c r="F23" s="150"/>
      <c r="G23" s="150"/>
      <c r="H23" s="211"/>
      <c r="I23" s="211"/>
      <c r="J23" s="211"/>
      <c r="K23" s="211"/>
      <c r="L23" s="211"/>
      <c r="M23" s="211"/>
      <c r="N23" s="211"/>
      <c r="O23" s="211"/>
      <c r="P23" s="211"/>
      <c r="Q23" s="211"/>
      <c r="R23" s="211"/>
      <c r="S23" s="151"/>
      <c r="T23" s="151"/>
      <c r="U23" s="151"/>
      <c r="V23" s="151"/>
    </row>
    <row r="24" spans="1:22" s="145" customFormat="1" ht="18.75" x14ac:dyDescent="0.2">
      <c r="A24" s="24" t="s">
        <v>55</v>
      </c>
      <c r="B24" s="105" t="s">
        <v>68</v>
      </c>
      <c r="C24" s="129" t="s">
        <v>440</v>
      </c>
      <c r="D24" s="150"/>
      <c r="E24" s="150"/>
      <c r="F24" s="150"/>
      <c r="G24" s="150"/>
      <c r="H24" s="211"/>
      <c r="I24" s="211"/>
      <c r="J24" s="211"/>
      <c r="K24" s="211"/>
      <c r="L24" s="211"/>
      <c r="M24" s="211"/>
      <c r="N24" s="211"/>
      <c r="O24" s="211"/>
      <c r="P24" s="211"/>
      <c r="Q24" s="211"/>
      <c r="R24" s="211"/>
      <c r="S24" s="151"/>
      <c r="T24" s="151"/>
      <c r="U24" s="151"/>
      <c r="V24" s="151"/>
    </row>
    <row r="25" spans="1:22" s="145" customFormat="1" ht="31.5" customHeight="1" x14ac:dyDescent="0.2">
      <c r="A25" s="24" t="s">
        <v>53</v>
      </c>
      <c r="B25" s="105" t="s">
        <v>67</v>
      </c>
      <c r="C25" s="243" t="s">
        <v>514</v>
      </c>
      <c r="D25" s="150"/>
      <c r="E25" s="150"/>
      <c r="F25" s="150"/>
      <c r="G25" s="150"/>
      <c r="H25" s="211"/>
      <c r="I25" s="211"/>
      <c r="J25" s="211"/>
      <c r="K25" s="211"/>
      <c r="L25" s="211"/>
      <c r="M25" s="211"/>
      <c r="N25" s="211"/>
      <c r="O25" s="211"/>
      <c r="P25" s="211"/>
      <c r="Q25" s="211"/>
      <c r="R25" s="211"/>
      <c r="S25" s="151"/>
      <c r="T25" s="151"/>
      <c r="U25" s="151"/>
      <c r="V25" s="151"/>
    </row>
    <row r="26" spans="1:22" s="145" customFormat="1" ht="24" customHeight="1" x14ac:dyDescent="0.2">
      <c r="A26" s="24" t="s">
        <v>52</v>
      </c>
      <c r="B26" s="105" t="s">
        <v>382</v>
      </c>
      <c r="C26" s="129" t="s">
        <v>442</v>
      </c>
      <c r="D26" s="150"/>
      <c r="E26" s="150"/>
      <c r="F26" s="150"/>
      <c r="G26" s="150"/>
      <c r="H26" s="211"/>
      <c r="I26" s="211"/>
      <c r="J26" s="211"/>
      <c r="K26" s="211"/>
      <c r="L26" s="211"/>
      <c r="M26" s="211"/>
      <c r="N26" s="211"/>
      <c r="O26" s="211"/>
      <c r="P26" s="211"/>
      <c r="Q26" s="211"/>
      <c r="R26" s="211"/>
      <c r="S26" s="151"/>
      <c r="T26" s="151"/>
      <c r="U26" s="151"/>
      <c r="V26" s="151"/>
    </row>
    <row r="27" spans="1:22" s="145" customFormat="1" ht="31.5" x14ac:dyDescent="0.2">
      <c r="A27" s="24" t="s">
        <v>51</v>
      </c>
      <c r="B27" s="105" t="s">
        <v>383</v>
      </c>
      <c r="C27" s="129" t="s">
        <v>442</v>
      </c>
      <c r="D27" s="150"/>
      <c r="E27" s="150"/>
      <c r="F27" s="150"/>
      <c r="G27" s="150"/>
      <c r="H27" s="211"/>
      <c r="I27" s="211"/>
      <c r="J27" s="211"/>
      <c r="K27" s="211"/>
      <c r="L27" s="211"/>
      <c r="M27" s="211"/>
      <c r="N27" s="211"/>
      <c r="O27" s="211"/>
      <c r="P27" s="211"/>
      <c r="Q27" s="211"/>
      <c r="R27" s="211"/>
      <c r="S27" s="151"/>
      <c r="T27" s="151"/>
      <c r="U27" s="151"/>
      <c r="V27" s="151"/>
    </row>
    <row r="28" spans="1:22" s="145" customFormat="1" ht="31.5" x14ac:dyDescent="0.2">
      <c r="A28" s="24" t="s">
        <v>49</v>
      </c>
      <c r="B28" s="105" t="s">
        <v>384</v>
      </c>
      <c r="C28" s="129" t="s">
        <v>442</v>
      </c>
      <c r="D28" s="150"/>
      <c r="E28" s="150"/>
      <c r="F28" s="150"/>
      <c r="G28" s="150"/>
      <c r="H28" s="211"/>
      <c r="I28" s="211"/>
      <c r="J28" s="211"/>
      <c r="K28" s="211"/>
      <c r="L28" s="211"/>
      <c r="M28" s="211"/>
      <c r="N28" s="211"/>
      <c r="O28" s="211"/>
      <c r="P28" s="211"/>
      <c r="Q28" s="211"/>
      <c r="R28" s="211"/>
      <c r="S28" s="151"/>
      <c r="T28" s="151"/>
      <c r="U28" s="151"/>
      <c r="V28" s="151"/>
    </row>
    <row r="29" spans="1:22" s="145" customFormat="1" ht="18.75" x14ac:dyDescent="0.2">
      <c r="A29" s="24" t="s">
        <v>66</v>
      </c>
      <c r="B29" s="105" t="s">
        <v>385</v>
      </c>
      <c r="C29" s="129" t="s">
        <v>441</v>
      </c>
      <c r="D29" s="150"/>
      <c r="E29" s="150"/>
      <c r="F29" s="150"/>
      <c r="G29" s="211"/>
      <c r="H29" s="211"/>
      <c r="I29" s="211"/>
      <c r="J29" s="211"/>
      <c r="K29" s="211"/>
      <c r="L29" s="211"/>
      <c r="M29" s="211"/>
      <c r="N29" s="211"/>
      <c r="O29" s="211"/>
      <c r="P29" s="211"/>
      <c r="Q29" s="211"/>
      <c r="R29" s="151"/>
      <c r="S29" s="151"/>
      <c r="T29" s="151"/>
      <c r="U29" s="151"/>
    </row>
    <row r="30" spans="1:22" s="145" customFormat="1" ht="18.75" x14ac:dyDescent="0.2">
      <c r="A30" s="24" t="s">
        <v>64</v>
      </c>
      <c r="B30" s="105" t="s">
        <v>386</v>
      </c>
      <c r="C30" s="129" t="s">
        <v>441</v>
      </c>
      <c r="D30" s="150"/>
      <c r="E30" s="150"/>
      <c r="F30" s="150"/>
      <c r="G30" s="211"/>
      <c r="H30" s="211"/>
      <c r="I30" s="211"/>
      <c r="J30" s="211"/>
      <c r="K30" s="211"/>
      <c r="L30" s="211"/>
      <c r="M30" s="211"/>
      <c r="N30" s="211"/>
      <c r="O30" s="211"/>
      <c r="P30" s="211"/>
      <c r="Q30" s="211"/>
      <c r="R30" s="151"/>
      <c r="S30" s="151"/>
      <c r="T30" s="151"/>
      <c r="U30" s="151"/>
    </row>
    <row r="31" spans="1:22" s="145" customFormat="1" ht="47.25" x14ac:dyDescent="0.2">
      <c r="A31" s="24" t="s">
        <v>63</v>
      </c>
      <c r="B31" s="105" t="s">
        <v>387</v>
      </c>
      <c r="C31" s="129" t="s">
        <v>441</v>
      </c>
      <c r="D31" s="150"/>
      <c r="E31" s="150"/>
      <c r="F31" s="150"/>
      <c r="G31" s="211"/>
      <c r="H31" s="211"/>
      <c r="I31" s="211"/>
      <c r="J31" s="211"/>
      <c r="K31" s="211"/>
      <c r="L31" s="211"/>
      <c r="M31" s="211"/>
      <c r="N31" s="211"/>
      <c r="O31" s="211"/>
      <c r="P31" s="211"/>
      <c r="Q31" s="211"/>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472</v>
      </c>
      <c r="C37" s="282" t="s">
        <v>536</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4"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4"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4"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9" t="s">
        <v>428</v>
      </c>
      <c r="C41" s="214" t="s">
        <v>519</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4"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66">
        <f>C45*1.2</f>
        <v>40.014013200000001</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66">
        <f>'6.2. Паспорт фин осв ввод'!D29</f>
        <v>33.345011</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473</v>
      </c>
      <c r="B46" s="105" t="s">
        <v>474</v>
      </c>
      <c r="C46" s="214" t="s">
        <v>442</v>
      </c>
      <c r="D46" s="153"/>
      <c r="E46" s="153"/>
      <c r="F46" s="153"/>
      <c r="G46" s="153"/>
      <c r="H46" s="153"/>
      <c r="I46" s="153"/>
      <c r="J46" s="153"/>
      <c r="K46" s="153"/>
      <c r="L46" s="153"/>
      <c r="M46" s="153"/>
      <c r="N46" s="153"/>
      <c r="O46" s="153"/>
      <c r="P46" s="153"/>
      <c r="Q46" s="153"/>
      <c r="R46" s="153"/>
      <c r="S46" s="153"/>
      <c r="T46" s="153"/>
      <c r="U46" s="153"/>
    </row>
    <row r="47" spans="1:22" ht="173.25" x14ac:dyDescent="0.25">
      <c r="A47" s="24" t="s">
        <v>475</v>
      </c>
      <c r="B47" s="105" t="s">
        <v>476</v>
      </c>
      <c r="C47" s="283" t="s">
        <v>565</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76"/>
  <sheetViews>
    <sheetView view="pageBreakPreview" topLeftCell="A24" zoomScale="80" zoomScaleNormal="70" zoomScaleSheetLayoutView="80" workbookViewId="0">
      <selection activeCell="O31" sqref="O31"/>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8" style="46" bestFit="1" customWidth="1"/>
    <col min="10" max="11" width="9" style="46" customWidth="1"/>
    <col min="12" max="14" width="11.5703125" style="46" customWidth="1"/>
    <col min="15" max="15" width="8" style="46" customWidth="1"/>
    <col min="16" max="16" width="11.7109375" style="46" hidden="1" customWidth="1"/>
    <col min="17" max="17" width="7" style="46" hidden="1" customWidth="1"/>
    <col min="18" max="18" width="11" style="46" hidden="1" customWidth="1"/>
    <col min="19" max="19" width="7.85546875" style="46" hidden="1" customWidth="1"/>
    <col min="20" max="20" width="10.28515625" style="46" hidden="1" customWidth="1"/>
    <col min="21" max="21" width="9" style="46" hidden="1" customWidth="1"/>
    <col min="22" max="22" width="10.28515625" style="46" hidden="1" customWidth="1"/>
    <col min="23" max="23" width="9" style="46" hidden="1" customWidth="1"/>
    <col min="24" max="24" width="15.5703125" style="46" customWidth="1"/>
    <col min="25" max="25" width="17.140625" style="46" customWidth="1"/>
    <col min="26" max="26" width="9.5703125" style="46" bestFit="1" customWidth="1"/>
    <col min="27" max="27" width="10.7109375" style="46" bestFit="1" customWidth="1"/>
    <col min="28" max="261" width="9.140625" style="46"/>
    <col min="262" max="262" width="77.85546875" style="46" customWidth="1"/>
    <col min="263" max="263" width="10.5703125" style="46" customWidth="1"/>
    <col min="264" max="264" width="19.28515625" style="46" customWidth="1"/>
    <col min="265" max="265" width="16.28515625" style="46" customWidth="1"/>
    <col min="266" max="266" width="15.140625" style="46" customWidth="1"/>
    <col min="267" max="267" width="11.140625" style="46" customWidth="1"/>
    <col min="268" max="268" width="10" style="46" customWidth="1"/>
    <col min="269" max="269" width="7.28515625" style="46" bestFit="1" customWidth="1"/>
    <col min="270" max="272" width="7" style="46" customWidth="1"/>
    <col min="273" max="273" width="7.85546875" style="46" customWidth="1"/>
    <col min="274" max="276" width="7" style="46" customWidth="1"/>
    <col min="277" max="277" width="9" style="46" customWidth="1"/>
    <col min="278" max="278" width="7" style="46" customWidth="1"/>
    <col min="279" max="279" width="8.7109375" style="46" customWidth="1"/>
    <col min="280" max="280" width="15.28515625" style="46" customWidth="1"/>
    <col min="281" max="281" width="17.140625" style="46" customWidth="1"/>
    <col min="282" max="282" width="9.5703125" style="46" bestFit="1" customWidth="1"/>
    <col min="283" max="283" width="10.7109375" style="46" bestFit="1" customWidth="1"/>
    <col min="284" max="517" width="9.140625" style="46"/>
    <col min="518" max="518" width="77.85546875" style="46" customWidth="1"/>
    <col min="519" max="519" width="10.5703125" style="46" customWidth="1"/>
    <col min="520" max="520" width="19.28515625" style="46" customWidth="1"/>
    <col min="521" max="521" width="16.28515625" style="46" customWidth="1"/>
    <col min="522" max="522" width="15.140625" style="46" customWidth="1"/>
    <col min="523" max="523" width="11.140625" style="46" customWidth="1"/>
    <col min="524" max="524" width="10" style="46" customWidth="1"/>
    <col min="525" max="525" width="7.28515625" style="46" bestFit="1" customWidth="1"/>
    <col min="526" max="528" width="7" style="46" customWidth="1"/>
    <col min="529" max="529" width="7.85546875" style="46" customWidth="1"/>
    <col min="530" max="532" width="7" style="46" customWidth="1"/>
    <col min="533" max="533" width="9" style="46" customWidth="1"/>
    <col min="534" max="534" width="7" style="46" customWidth="1"/>
    <col min="535" max="535" width="8.7109375" style="46" customWidth="1"/>
    <col min="536" max="536" width="15.28515625" style="46" customWidth="1"/>
    <col min="537" max="537" width="17.140625" style="46" customWidth="1"/>
    <col min="538" max="538" width="9.5703125" style="46" bestFit="1" customWidth="1"/>
    <col min="539" max="539" width="10.7109375" style="46" bestFit="1" customWidth="1"/>
    <col min="540" max="773" width="9.140625" style="46"/>
    <col min="774" max="774" width="77.85546875" style="46" customWidth="1"/>
    <col min="775" max="775" width="10.5703125" style="46" customWidth="1"/>
    <col min="776" max="776" width="19.28515625" style="46" customWidth="1"/>
    <col min="777" max="777" width="16.28515625" style="46" customWidth="1"/>
    <col min="778" max="778" width="15.140625" style="46" customWidth="1"/>
    <col min="779" max="779" width="11.140625" style="46" customWidth="1"/>
    <col min="780" max="780" width="10" style="46" customWidth="1"/>
    <col min="781" max="781" width="7.28515625" style="46" bestFit="1" customWidth="1"/>
    <col min="782" max="784" width="7" style="46" customWidth="1"/>
    <col min="785" max="785" width="7.85546875" style="46" customWidth="1"/>
    <col min="786" max="788" width="7" style="46" customWidth="1"/>
    <col min="789" max="789" width="9" style="46" customWidth="1"/>
    <col min="790" max="790" width="7" style="46" customWidth="1"/>
    <col min="791" max="791" width="8.7109375" style="46" customWidth="1"/>
    <col min="792" max="792" width="15.28515625" style="46" customWidth="1"/>
    <col min="793" max="793" width="17.140625" style="46" customWidth="1"/>
    <col min="794" max="794" width="9.5703125" style="46" bestFit="1" customWidth="1"/>
    <col min="795" max="795" width="10.7109375" style="46" bestFit="1" customWidth="1"/>
    <col min="796" max="1029" width="9.140625" style="46"/>
    <col min="1030" max="1030" width="77.85546875" style="46" customWidth="1"/>
    <col min="1031" max="1031" width="10.5703125" style="46" customWidth="1"/>
    <col min="1032" max="1032" width="19.28515625" style="46" customWidth="1"/>
    <col min="1033" max="1033" width="16.28515625" style="46" customWidth="1"/>
    <col min="1034" max="1034" width="15.140625" style="46" customWidth="1"/>
    <col min="1035" max="1035" width="11.140625" style="46" customWidth="1"/>
    <col min="1036" max="1036" width="10" style="46" customWidth="1"/>
    <col min="1037" max="1037" width="7.28515625" style="46" bestFit="1" customWidth="1"/>
    <col min="1038" max="1040" width="7" style="46" customWidth="1"/>
    <col min="1041" max="1041" width="7.85546875" style="46" customWidth="1"/>
    <col min="1042" max="1044" width="7" style="46" customWidth="1"/>
    <col min="1045" max="1045" width="9" style="46" customWidth="1"/>
    <col min="1046" max="1046" width="7" style="46" customWidth="1"/>
    <col min="1047" max="1047" width="8.7109375" style="46" customWidth="1"/>
    <col min="1048" max="1048" width="15.28515625" style="46" customWidth="1"/>
    <col min="1049" max="1049" width="17.140625" style="46" customWidth="1"/>
    <col min="1050" max="1050" width="9.5703125" style="46" bestFit="1" customWidth="1"/>
    <col min="1051" max="1051" width="10.7109375" style="46" bestFit="1" customWidth="1"/>
    <col min="1052" max="1285" width="9.140625" style="46"/>
    <col min="1286" max="1286" width="77.85546875" style="46" customWidth="1"/>
    <col min="1287" max="1287" width="10.5703125" style="46" customWidth="1"/>
    <col min="1288" max="1288" width="19.28515625" style="46" customWidth="1"/>
    <col min="1289" max="1289" width="16.28515625" style="46" customWidth="1"/>
    <col min="1290" max="1290" width="15.140625" style="46" customWidth="1"/>
    <col min="1291" max="1291" width="11.140625" style="46" customWidth="1"/>
    <col min="1292" max="1292" width="10" style="46" customWidth="1"/>
    <col min="1293" max="1293" width="7.28515625" style="46" bestFit="1" customWidth="1"/>
    <col min="1294" max="1296" width="7" style="46" customWidth="1"/>
    <col min="1297" max="1297" width="7.85546875" style="46" customWidth="1"/>
    <col min="1298" max="1300" width="7" style="46" customWidth="1"/>
    <col min="1301" max="1301" width="9" style="46" customWidth="1"/>
    <col min="1302" max="1302" width="7" style="46" customWidth="1"/>
    <col min="1303" max="1303" width="8.7109375" style="46" customWidth="1"/>
    <col min="1304" max="1304" width="15.28515625" style="46" customWidth="1"/>
    <col min="1305" max="1305" width="17.140625" style="46" customWidth="1"/>
    <col min="1306" max="1306" width="9.5703125" style="46" bestFit="1" customWidth="1"/>
    <col min="1307" max="1307" width="10.7109375" style="46" bestFit="1" customWidth="1"/>
    <col min="1308" max="1541" width="9.140625" style="46"/>
    <col min="1542" max="1542" width="77.85546875" style="46" customWidth="1"/>
    <col min="1543" max="1543" width="10.5703125" style="46" customWidth="1"/>
    <col min="1544" max="1544" width="19.28515625" style="46" customWidth="1"/>
    <col min="1545" max="1545" width="16.28515625" style="46" customWidth="1"/>
    <col min="1546" max="1546" width="15.140625" style="46" customWidth="1"/>
    <col min="1547" max="1547" width="11.140625" style="46" customWidth="1"/>
    <col min="1548" max="1548" width="10" style="46" customWidth="1"/>
    <col min="1549" max="1549" width="7.28515625" style="46" bestFit="1" customWidth="1"/>
    <col min="1550" max="1552" width="7" style="46" customWidth="1"/>
    <col min="1553" max="1553" width="7.85546875" style="46" customWidth="1"/>
    <col min="1554" max="1556" width="7" style="46" customWidth="1"/>
    <col min="1557" max="1557" width="9" style="46" customWidth="1"/>
    <col min="1558" max="1558" width="7" style="46" customWidth="1"/>
    <col min="1559" max="1559" width="8.7109375" style="46" customWidth="1"/>
    <col min="1560" max="1560" width="15.28515625" style="46" customWidth="1"/>
    <col min="1561" max="1561" width="17.140625" style="46" customWidth="1"/>
    <col min="1562" max="1562" width="9.5703125" style="46" bestFit="1" customWidth="1"/>
    <col min="1563" max="1563" width="10.7109375" style="46" bestFit="1" customWidth="1"/>
    <col min="1564" max="1797" width="9.140625" style="46"/>
    <col min="1798" max="1798" width="77.85546875" style="46" customWidth="1"/>
    <col min="1799" max="1799" width="10.5703125" style="46" customWidth="1"/>
    <col min="1800" max="1800" width="19.28515625" style="46" customWidth="1"/>
    <col min="1801" max="1801" width="16.28515625" style="46" customWidth="1"/>
    <col min="1802" max="1802" width="15.140625" style="46" customWidth="1"/>
    <col min="1803" max="1803" width="11.140625" style="46" customWidth="1"/>
    <col min="1804" max="1804" width="10" style="46" customWidth="1"/>
    <col min="1805" max="1805" width="7.28515625" style="46" bestFit="1" customWidth="1"/>
    <col min="1806" max="1808" width="7" style="46" customWidth="1"/>
    <col min="1809" max="1809" width="7.85546875" style="46" customWidth="1"/>
    <col min="1810" max="1812" width="7" style="46" customWidth="1"/>
    <col min="1813" max="1813" width="9" style="46" customWidth="1"/>
    <col min="1814" max="1814" width="7" style="46" customWidth="1"/>
    <col min="1815" max="1815" width="8.7109375" style="46" customWidth="1"/>
    <col min="1816" max="1816" width="15.28515625" style="46" customWidth="1"/>
    <col min="1817" max="1817" width="17.140625" style="46" customWidth="1"/>
    <col min="1818" max="1818" width="9.5703125" style="46" bestFit="1" customWidth="1"/>
    <col min="1819" max="1819" width="10.7109375" style="46" bestFit="1" customWidth="1"/>
    <col min="1820" max="2053" width="9.140625" style="46"/>
    <col min="2054" max="2054" width="77.85546875" style="46" customWidth="1"/>
    <col min="2055" max="2055" width="10.5703125" style="46" customWidth="1"/>
    <col min="2056" max="2056" width="19.28515625" style="46" customWidth="1"/>
    <col min="2057" max="2057" width="16.28515625" style="46" customWidth="1"/>
    <col min="2058" max="2058" width="15.140625" style="46" customWidth="1"/>
    <col min="2059" max="2059" width="11.140625" style="46" customWidth="1"/>
    <col min="2060" max="2060" width="10" style="46" customWidth="1"/>
    <col min="2061" max="2061" width="7.28515625" style="46" bestFit="1" customWidth="1"/>
    <col min="2062" max="2064" width="7" style="46" customWidth="1"/>
    <col min="2065" max="2065" width="7.85546875" style="46" customWidth="1"/>
    <col min="2066" max="2068" width="7" style="46" customWidth="1"/>
    <col min="2069" max="2069" width="9" style="46" customWidth="1"/>
    <col min="2070" max="2070" width="7" style="46" customWidth="1"/>
    <col min="2071" max="2071" width="8.7109375" style="46" customWidth="1"/>
    <col min="2072" max="2072" width="15.28515625" style="46" customWidth="1"/>
    <col min="2073" max="2073" width="17.140625" style="46" customWidth="1"/>
    <col min="2074" max="2074" width="9.5703125" style="46" bestFit="1" customWidth="1"/>
    <col min="2075" max="2075" width="10.7109375" style="46" bestFit="1" customWidth="1"/>
    <col min="2076" max="2309" width="9.140625" style="46"/>
    <col min="2310" max="2310" width="77.85546875" style="46" customWidth="1"/>
    <col min="2311" max="2311" width="10.5703125" style="46" customWidth="1"/>
    <col min="2312" max="2312" width="19.28515625" style="46" customWidth="1"/>
    <col min="2313" max="2313" width="16.28515625" style="46" customWidth="1"/>
    <col min="2314" max="2314" width="15.140625" style="46" customWidth="1"/>
    <col min="2315" max="2315" width="11.140625" style="46" customWidth="1"/>
    <col min="2316" max="2316" width="10" style="46" customWidth="1"/>
    <col min="2317" max="2317" width="7.28515625" style="46" bestFit="1" customWidth="1"/>
    <col min="2318" max="2320" width="7" style="46" customWidth="1"/>
    <col min="2321" max="2321" width="7.85546875" style="46" customWidth="1"/>
    <col min="2322" max="2324" width="7" style="46" customWidth="1"/>
    <col min="2325" max="2325" width="9" style="46" customWidth="1"/>
    <col min="2326" max="2326" width="7" style="46" customWidth="1"/>
    <col min="2327" max="2327" width="8.7109375" style="46" customWidth="1"/>
    <col min="2328" max="2328" width="15.28515625" style="46" customWidth="1"/>
    <col min="2329" max="2329" width="17.140625" style="46" customWidth="1"/>
    <col min="2330" max="2330" width="9.5703125" style="46" bestFit="1" customWidth="1"/>
    <col min="2331" max="2331" width="10.7109375" style="46" bestFit="1" customWidth="1"/>
    <col min="2332" max="2565" width="9.140625" style="46"/>
    <col min="2566" max="2566" width="77.85546875" style="46" customWidth="1"/>
    <col min="2567" max="2567" width="10.5703125" style="46" customWidth="1"/>
    <col min="2568" max="2568" width="19.28515625" style="46" customWidth="1"/>
    <col min="2569" max="2569" width="16.28515625" style="46" customWidth="1"/>
    <col min="2570" max="2570" width="15.140625" style="46" customWidth="1"/>
    <col min="2571" max="2571" width="11.140625" style="46" customWidth="1"/>
    <col min="2572" max="2572" width="10" style="46" customWidth="1"/>
    <col min="2573" max="2573" width="7.28515625" style="46" bestFit="1" customWidth="1"/>
    <col min="2574" max="2576" width="7" style="46" customWidth="1"/>
    <col min="2577" max="2577" width="7.85546875" style="46" customWidth="1"/>
    <col min="2578" max="2580" width="7" style="46" customWidth="1"/>
    <col min="2581" max="2581" width="9" style="46" customWidth="1"/>
    <col min="2582" max="2582" width="7" style="46" customWidth="1"/>
    <col min="2583" max="2583" width="8.7109375" style="46" customWidth="1"/>
    <col min="2584" max="2584" width="15.28515625" style="46" customWidth="1"/>
    <col min="2585" max="2585" width="17.140625" style="46" customWidth="1"/>
    <col min="2586" max="2586" width="9.5703125" style="46" bestFit="1" customWidth="1"/>
    <col min="2587" max="2587" width="10.7109375" style="46" bestFit="1" customWidth="1"/>
    <col min="2588" max="2821" width="9.140625" style="46"/>
    <col min="2822" max="2822" width="77.85546875" style="46" customWidth="1"/>
    <col min="2823" max="2823" width="10.5703125" style="46" customWidth="1"/>
    <col min="2824" max="2824" width="19.28515625" style="46" customWidth="1"/>
    <col min="2825" max="2825" width="16.28515625" style="46" customWidth="1"/>
    <col min="2826" max="2826" width="15.140625" style="46" customWidth="1"/>
    <col min="2827" max="2827" width="11.140625" style="46" customWidth="1"/>
    <col min="2828" max="2828" width="10" style="46" customWidth="1"/>
    <col min="2829" max="2829" width="7.28515625" style="46" bestFit="1" customWidth="1"/>
    <col min="2830" max="2832" width="7" style="46" customWidth="1"/>
    <col min="2833" max="2833" width="7.85546875" style="46" customWidth="1"/>
    <col min="2834" max="2836" width="7" style="46" customWidth="1"/>
    <col min="2837" max="2837" width="9" style="46" customWidth="1"/>
    <col min="2838" max="2838" width="7" style="46" customWidth="1"/>
    <col min="2839" max="2839" width="8.7109375" style="46" customWidth="1"/>
    <col min="2840" max="2840" width="15.28515625" style="46" customWidth="1"/>
    <col min="2841" max="2841" width="17.140625" style="46" customWidth="1"/>
    <col min="2842" max="2842" width="9.5703125" style="46" bestFit="1" customWidth="1"/>
    <col min="2843" max="2843" width="10.7109375" style="46" bestFit="1" customWidth="1"/>
    <col min="2844" max="3077" width="9.140625" style="46"/>
    <col min="3078" max="3078" width="77.85546875" style="46" customWidth="1"/>
    <col min="3079" max="3079" width="10.5703125" style="46" customWidth="1"/>
    <col min="3080" max="3080" width="19.28515625" style="46" customWidth="1"/>
    <col min="3081" max="3081" width="16.28515625" style="46" customWidth="1"/>
    <col min="3082" max="3082" width="15.140625" style="46" customWidth="1"/>
    <col min="3083" max="3083" width="11.140625" style="46" customWidth="1"/>
    <col min="3084" max="3084" width="10" style="46" customWidth="1"/>
    <col min="3085" max="3085" width="7.28515625" style="46" bestFit="1" customWidth="1"/>
    <col min="3086" max="3088" width="7" style="46" customWidth="1"/>
    <col min="3089" max="3089" width="7.85546875" style="46" customWidth="1"/>
    <col min="3090" max="3092" width="7" style="46" customWidth="1"/>
    <col min="3093" max="3093" width="9" style="46" customWidth="1"/>
    <col min="3094" max="3094" width="7" style="46" customWidth="1"/>
    <col min="3095" max="3095" width="8.7109375" style="46" customWidth="1"/>
    <col min="3096" max="3096" width="15.28515625" style="46" customWidth="1"/>
    <col min="3097" max="3097" width="17.140625" style="46" customWidth="1"/>
    <col min="3098" max="3098" width="9.5703125" style="46" bestFit="1" customWidth="1"/>
    <col min="3099" max="3099" width="10.7109375" style="46" bestFit="1" customWidth="1"/>
    <col min="3100" max="3333" width="9.140625" style="46"/>
    <col min="3334" max="3334" width="77.85546875" style="46" customWidth="1"/>
    <col min="3335" max="3335" width="10.5703125" style="46" customWidth="1"/>
    <col min="3336" max="3336" width="19.28515625" style="46" customWidth="1"/>
    <col min="3337" max="3337" width="16.28515625" style="46" customWidth="1"/>
    <col min="3338" max="3338" width="15.140625" style="46" customWidth="1"/>
    <col min="3339" max="3339" width="11.140625" style="46" customWidth="1"/>
    <col min="3340" max="3340" width="10" style="46" customWidth="1"/>
    <col min="3341" max="3341" width="7.28515625" style="46" bestFit="1" customWidth="1"/>
    <col min="3342" max="3344" width="7" style="46" customWidth="1"/>
    <col min="3345" max="3345" width="7.85546875" style="46" customWidth="1"/>
    <col min="3346" max="3348" width="7" style="46" customWidth="1"/>
    <col min="3349" max="3349" width="9" style="46" customWidth="1"/>
    <col min="3350" max="3350" width="7" style="46" customWidth="1"/>
    <col min="3351" max="3351" width="8.7109375" style="46" customWidth="1"/>
    <col min="3352" max="3352" width="15.28515625" style="46" customWidth="1"/>
    <col min="3353" max="3353" width="17.140625" style="46" customWidth="1"/>
    <col min="3354" max="3354" width="9.5703125" style="46" bestFit="1" customWidth="1"/>
    <col min="3355" max="3355" width="10.7109375" style="46" bestFit="1" customWidth="1"/>
    <col min="3356" max="3589" width="9.140625" style="46"/>
    <col min="3590" max="3590" width="77.85546875" style="46" customWidth="1"/>
    <col min="3591" max="3591" width="10.5703125" style="46" customWidth="1"/>
    <col min="3592" max="3592" width="19.28515625" style="46" customWidth="1"/>
    <col min="3593" max="3593" width="16.28515625" style="46" customWidth="1"/>
    <col min="3594" max="3594" width="15.140625" style="46" customWidth="1"/>
    <col min="3595" max="3595" width="11.140625" style="46" customWidth="1"/>
    <col min="3596" max="3596" width="10" style="46" customWidth="1"/>
    <col min="3597" max="3597" width="7.28515625" style="46" bestFit="1" customWidth="1"/>
    <col min="3598" max="3600" width="7" style="46" customWidth="1"/>
    <col min="3601" max="3601" width="7.85546875" style="46" customWidth="1"/>
    <col min="3602" max="3604" width="7" style="46" customWidth="1"/>
    <col min="3605" max="3605" width="9" style="46" customWidth="1"/>
    <col min="3606" max="3606" width="7" style="46" customWidth="1"/>
    <col min="3607" max="3607" width="8.7109375" style="46" customWidth="1"/>
    <col min="3608" max="3608" width="15.28515625" style="46" customWidth="1"/>
    <col min="3609" max="3609" width="17.140625" style="46" customWidth="1"/>
    <col min="3610" max="3610" width="9.5703125" style="46" bestFit="1" customWidth="1"/>
    <col min="3611" max="3611" width="10.7109375" style="46" bestFit="1" customWidth="1"/>
    <col min="3612" max="3845" width="9.140625" style="46"/>
    <col min="3846" max="3846" width="77.85546875" style="46" customWidth="1"/>
    <col min="3847" max="3847" width="10.5703125" style="46" customWidth="1"/>
    <col min="3848" max="3848" width="19.28515625" style="46" customWidth="1"/>
    <col min="3849" max="3849" width="16.28515625" style="46" customWidth="1"/>
    <col min="3850" max="3850" width="15.140625" style="46" customWidth="1"/>
    <col min="3851" max="3851" width="11.140625" style="46" customWidth="1"/>
    <col min="3852" max="3852" width="10" style="46" customWidth="1"/>
    <col min="3853" max="3853" width="7.28515625" style="46" bestFit="1" customWidth="1"/>
    <col min="3854" max="3856" width="7" style="46" customWidth="1"/>
    <col min="3857" max="3857" width="7.85546875" style="46" customWidth="1"/>
    <col min="3858" max="3860" width="7" style="46" customWidth="1"/>
    <col min="3861" max="3861" width="9" style="46" customWidth="1"/>
    <col min="3862" max="3862" width="7" style="46" customWidth="1"/>
    <col min="3863" max="3863" width="8.7109375" style="46" customWidth="1"/>
    <col min="3864" max="3864" width="15.28515625" style="46" customWidth="1"/>
    <col min="3865" max="3865" width="17.140625" style="46" customWidth="1"/>
    <col min="3866" max="3866" width="9.5703125" style="46" bestFit="1" customWidth="1"/>
    <col min="3867" max="3867" width="10.7109375" style="46" bestFit="1" customWidth="1"/>
    <col min="3868" max="4101" width="9.140625" style="46"/>
    <col min="4102" max="4102" width="77.85546875" style="46" customWidth="1"/>
    <col min="4103" max="4103" width="10.5703125" style="46" customWidth="1"/>
    <col min="4104" max="4104" width="19.28515625" style="46" customWidth="1"/>
    <col min="4105" max="4105" width="16.28515625" style="46" customWidth="1"/>
    <col min="4106" max="4106" width="15.140625" style="46" customWidth="1"/>
    <col min="4107" max="4107" width="11.140625" style="46" customWidth="1"/>
    <col min="4108" max="4108" width="10" style="46" customWidth="1"/>
    <col min="4109" max="4109" width="7.28515625" style="46" bestFit="1" customWidth="1"/>
    <col min="4110" max="4112" width="7" style="46" customWidth="1"/>
    <col min="4113" max="4113" width="7.85546875" style="46" customWidth="1"/>
    <col min="4114" max="4116" width="7" style="46" customWidth="1"/>
    <col min="4117" max="4117" width="9" style="46" customWidth="1"/>
    <col min="4118" max="4118" width="7" style="46" customWidth="1"/>
    <col min="4119" max="4119" width="8.7109375" style="46" customWidth="1"/>
    <col min="4120" max="4120" width="15.28515625" style="46" customWidth="1"/>
    <col min="4121" max="4121" width="17.140625" style="46" customWidth="1"/>
    <col min="4122" max="4122" width="9.5703125" style="46" bestFit="1" customWidth="1"/>
    <col min="4123" max="4123" width="10.7109375" style="46" bestFit="1" customWidth="1"/>
    <col min="4124" max="4357" width="9.140625" style="46"/>
    <col min="4358" max="4358" width="77.85546875" style="46" customWidth="1"/>
    <col min="4359" max="4359" width="10.5703125" style="46" customWidth="1"/>
    <col min="4360" max="4360" width="19.28515625" style="46" customWidth="1"/>
    <col min="4361" max="4361" width="16.28515625" style="46" customWidth="1"/>
    <col min="4362" max="4362" width="15.140625" style="46" customWidth="1"/>
    <col min="4363" max="4363" width="11.140625" style="46" customWidth="1"/>
    <col min="4364" max="4364" width="10" style="46" customWidth="1"/>
    <col min="4365" max="4365" width="7.28515625" style="46" bestFit="1" customWidth="1"/>
    <col min="4366" max="4368" width="7" style="46" customWidth="1"/>
    <col min="4369" max="4369" width="7.85546875" style="46" customWidth="1"/>
    <col min="4370" max="4372" width="7" style="46" customWidth="1"/>
    <col min="4373" max="4373" width="9" style="46" customWidth="1"/>
    <col min="4374" max="4374" width="7" style="46" customWidth="1"/>
    <col min="4375" max="4375" width="8.7109375" style="46" customWidth="1"/>
    <col min="4376" max="4376" width="15.28515625" style="46" customWidth="1"/>
    <col min="4377" max="4377" width="17.140625" style="46" customWidth="1"/>
    <col min="4378" max="4378" width="9.5703125" style="46" bestFit="1" customWidth="1"/>
    <col min="4379" max="4379" width="10.7109375" style="46" bestFit="1" customWidth="1"/>
    <col min="4380" max="4613" width="9.140625" style="46"/>
    <col min="4614" max="4614" width="77.85546875" style="46" customWidth="1"/>
    <col min="4615" max="4615" width="10.5703125" style="46" customWidth="1"/>
    <col min="4616" max="4616" width="19.28515625" style="46" customWidth="1"/>
    <col min="4617" max="4617" width="16.28515625" style="46" customWidth="1"/>
    <col min="4618" max="4618" width="15.140625" style="46" customWidth="1"/>
    <col min="4619" max="4619" width="11.140625" style="46" customWidth="1"/>
    <col min="4620" max="4620" width="10" style="46" customWidth="1"/>
    <col min="4621" max="4621" width="7.28515625" style="46" bestFit="1" customWidth="1"/>
    <col min="4622" max="4624" width="7" style="46" customWidth="1"/>
    <col min="4625" max="4625" width="7.85546875" style="46" customWidth="1"/>
    <col min="4626" max="4628" width="7" style="46" customWidth="1"/>
    <col min="4629" max="4629" width="9" style="46" customWidth="1"/>
    <col min="4630" max="4630" width="7" style="46" customWidth="1"/>
    <col min="4631" max="4631" width="8.7109375" style="46" customWidth="1"/>
    <col min="4632" max="4632" width="15.28515625" style="46" customWidth="1"/>
    <col min="4633" max="4633" width="17.140625" style="46" customWidth="1"/>
    <col min="4634" max="4634" width="9.5703125" style="46" bestFit="1" customWidth="1"/>
    <col min="4635" max="4635" width="10.7109375" style="46" bestFit="1" customWidth="1"/>
    <col min="4636" max="4869" width="9.140625" style="46"/>
    <col min="4870" max="4870" width="77.85546875" style="46" customWidth="1"/>
    <col min="4871" max="4871" width="10.5703125" style="46" customWidth="1"/>
    <col min="4872" max="4872" width="19.28515625" style="46" customWidth="1"/>
    <col min="4873" max="4873" width="16.28515625" style="46" customWidth="1"/>
    <col min="4874" max="4874" width="15.140625" style="46" customWidth="1"/>
    <col min="4875" max="4875" width="11.140625" style="46" customWidth="1"/>
    <col min="4876" max="4876" width="10" style="46" customWidth="1"/>
    <col min="4877" max="4877" width="7.28515625" style="46" bestFit="1" customWidth="1"/>
    <col min="4878" max="4880" width="7" style="46" customWidth="1"/>
    <col min="4881" max="4881" width="7.85546875" style="46" customWidth="1"/>
    <col min="4882" max="4884" width="7" style="46" customWidth="1"/>
    <col min="4885" max="4885" width="9" style="46" customWidth="1"/>
    <col min="4886" max="4886" width="7" style="46" customWidth="1"/>
    <col min="4887" max="4887" width="8.7109375" style="46" customWidth="1"/>
    <col min="4888" max="4888" width="15.28515625" style="46" customWidth="1"/>
    <col min="4889" max="4889" width="17.140625" style="46" customWidth="1"/>
    <col min="4890" max="4890" width="9.5703125" style="46" bestFit="1" customWidth="1"/>
    <col min="4891" max="4891" width="10.7109375" style="46" bestFit="1" customWidth="1"/>
    <col min="4892" max="5125" width="9.140625" style="46"/>
    <col min="5126" max="5126" width="77.85546875" style="46" customWidth="1"/>
    <col min="5127" max="5127" width="10.5703125" style="46" customWidth="1"/>
    <col min="5128" max="5128" width="19.28515625" style="46" customWidth="1"/>
    <col min="5129" max="5129" width="16.28515625" style="46" customWidth="1"/>
    <col min="5130" max="5130" width="15.140625" style="46" customWidth="1"/>
    <col min="5131" max="5131" width="11.140625" style="46" customWidth="1"/>
    <col min="5132" max="5132" width="10" style="46" customWidth="1"/>
    <col min="5133" max="5133" width="7.28515625" style="46" bestFit="1" customWidth="1"/>
    <col min="5134" max="5136" width="7" style="46" customWidth="1"/>
    <col min="5137" max="5137" width="7.85546875" style="46" customWidth="1"/>
    <col min="5138" max="5140" width="7" style="46" customWidth="1"/>
    <col min="5141" max="5141" width="9" style="46" customWidth="1"/>
    <col min="5142" max="5142" width="7" style="46" customWidth="1"/>
    <col min="5143" max="5143" width="8.7109375" style="46" customWidth="1"/>
    <col min="5144" max="5144" width="15.28515625" style="46" customWidth="1"/>
    <col min="5145" max="5145" width="17.140625" style="46" customWidth="1"/>
    <col min="5146" max="5146" width="9.5703125" style="46" bestFit="1" customWidth="1"/>
    <col min="5147" max="5147" width="10.7109375" style="46" bestFit="1" customWidth="1"/>
    <col min="5148" max="5381" width="9.140625" style="46"/>
    <col min="5382" max="5382" width="77.85546875" style="46" customWidth="1"/>
    <col min="5383" max="5383" width="10.5703125" style="46" customWidth="1"/>
    <col min="5384" max="5384" width="19.28515625" style="46" customWidth="1"/>
    <col min="5385" max="5385" width="16.28515625" style="46" customWidth="1"/>
    <col min="5386" max="5386" width="15.140625" style="46" customWidth="1"/>
    <col min="5387" max="5387" width="11.140625" style="46" customWidth="1"/>
    <col min="5388" max="5388" width="10" style="46" customWidth="1"/>
    <col min="5389" max="5389" width="7.28515625" style="46" bestFit="1" customWidth="1"/>
    <col min="5390" max="5392" width="7" style="46" customWidth="1"/>
    <col min="5393" max="5393" width="7.85546875" style="46" customWidth="1"/>
    <col min="5394" max="5396" width="7" style="46" customWidth="1"/>
    <col min="5397" max="5397" width="9" style="46" customWidth="1"/>
    <col min="5398" max="5398" width="7" style="46" customWidth="1"/>
    <col min="5399" max="5399" width="8.7109375" style="46" customWidth="1"/>
    <col min="5400" max="5400" width="15.28515625" style="46" customWidth="1"/>
    <col min="5401" max="5401" width="17.140625" style="46" customWidth="1"/>
    <col min="5402" max="5402" width="9.5703125" style="46" bestFit="1" customWidth="1"/>
    <col min="5403" max="5403" width="10.7109375" style="46" bestFit="1" customWidth="1"/>
    <col min="5404" max="5637" width="9.140625" style="46"/>
    <col min="5638" max="5638" width="77.85546875" style="46" customWidth="1"/>
    <col min="5639" max="5639" width="10.5703125" style="46" customWidth="1"/>
    <col min="5640" max="5640" width="19.28515625" style="46" customWidth="1"/>
    <col min="5641" max="5641" width="16.28515625" style="46" customWidth="1"/>
    <col min="5642" max="5642" width="15.140625" style="46" customWidth="1"/>
    <col min="5643" max="5643" width="11.140625" style="46" customWidth="1"/>
    <col min="5644" max="5644" width="10" style="46" customWidth="1"/>
    <col min="5645" max="5645" width="7.28515625" style="46" bestFit="1" customWidth="1"/>
    <col min="5646" max="5648" width="7" style="46" customWidth="1"/>
    <col min="5649" max="5649" width="7.85546875" style="46" customWidth="1"/>
    <col min="5650" max="5652" width="7" style="46" customWidth="1"/>
    <col min="5653" max="5653" width="9" style="46" customWidth="1"/>
    <col min="5654" max="5654" width="7" style="46" customWidth="1"/>
    <col min="5655" max="5655" width="8.7109375" style="46" customWidth="1"/>
    <col min="5656" max="5656" width="15.28515625" style="46" customWidth="1"/>
    <col min="5657" max="5657" width="17.140625" style="46" customWidth="1"/>
    <col min="5658" max="5658" width="9.5703125" style="46" bestFit="1" customWidth="1"/>
    <col min="5659" max="5659" width="10.7109375" style="46" bestFit="1" customWidth="1"/>
    <col min="5660" max="5893" width="9.140625" style="46"/>
    <col min="5894" max="5894" width="77.85546875" style="46" customWidth="1"/>
    <col min="5895" max="5895" width="10.5703125" style="46" customWidth="1"/>
    <col min="5896" max="5896" width="19.28515625" style="46" customWidth="1"/>
    <col min="5897" max="5897" width="16.28515625" style="46" customWidth="1"/>
    <col min="5898" max="5898" width="15.140625" style="46" customWidth="1"/>
    <col min="5899" max="5899" width="11.140625" style="46" customWidth="1"/>
    <col min="5900" max="5900" width="10" style="46" customWidth="1"/>
    <col min="5901" max="5901" width="7.28515625" style="46" bestFit="1" customWidth="1"/>
    <col min="5902" max="5904" width="7" style="46" customWidth="1"/>
    <col min="5905" max="5905" width="7.85546875" style="46" customWidth="1"/>
    <col min="5906" max="5908" width="7" style="46" customWidth="1"/>
    <col min="5909" max="5909" width="9" style="46" customWidth="1"/>
    <col min="5910" max="5910" width="7" style="46" customWidth="1"/>
    <col min="5911" max="5911" width="8.7109375" style="46" customWidth="1"/>
    <col min="5912" max="5912" width="15.28515625" style="46" customWidth="1"/>
    <col min="5913" max="5913" width="17.140625" style="46" customWidth="1"/>
    <col min="5914" max="5914" width="9.5703125" style="46" bestFit="1" customWidth="1"/>
    <col min="5915" max="5915" width="10.7109375" style="46" bestFit="1" customWidth="1"/>
    <col min="5916" max="6149" width="9.140625" style="46"/>
    <col min="6150" max="6150" width="77.85546875" style="46" customWidth="1"/>
    <col min="6151" max="6151" width="10.5703125" style="46" customWidth="1"/>
    <col min="6152" max="6152" width="19.28515625" style="46" customWidth="1"/>
    <col min="6153" max="6153" width="16.28515625" style="46" customWidth="1"/>
    <col min="6154" max="6154" width="15.140625" style="46" customWidth="1"/>
    <col min="6155" max="6155" width="11.140625" style="46" customWidth="1"/>
    <col min="6156" max="6156" width="10" style="46" customWidth="1"/>
    <col min="6157" max="6157" width="7.28515625" style="46" bestFit="1" customWidth="1"/>
    <col min="6158" max="6160" width="7" style="46" customWidth="1"/>
    <col min="6161" max="6161" width="7.85546875" style="46" customWidth="1"/>
    <col min="6162" max="6164" width="7" style="46" customWidth="1"/>
    <col min="6165" max="6165" width="9" style="46" customWidth="1"/>
    <col min="6166" max="6166" width="7" style="46" customWidth="1"/>
    <col min="6167" max="6167" width="8.7109375" style="46" customWidth="1"/>
    <col min="6168" max="6168" width="15.28515625" style="46" customWidth="1"/>
    <col min="6169" max="6169" width="17.140625" style="46" customWidth="1"/>
    <col min="6170" max="6170" width="9.5703125" style="46" bestFit="1" customWidth="1"/>
    <col min="6171" max="6171" width="10.7109375" style="46" bestFit="1" customWidth="1"/>
    <col min="6172" max="6405" width="9.140625" style="46"/>
    <col min="6406" max="6406" width="77.85546875" style="46" customWidth="1"/>
    <col min="6407" max="6407" width="10.5703125" style="46" customWidth="1"/>
    <col min="6408" max="6408" width="19.28515625" style="46" customWidth="1"/>
    <col min="6409" max="6409" width="16.28515625" style="46" customWidth="1"/>
    <col min="6410" max="6410" width="15.140625" style="46" customWidth="1"/>
    <col min="6411" max="6411" width="11.140625" style="46" customWidth="1"/>
    <col min="6412" max="6412" width="10" style="46" customWidth="1"/>
    <col min="6413" max="6413" width="7.28515625" style="46" bestFit="1" customWidth="1"/>
    <col min="6414" max="6416" width="7" style="46" customWidth="1"/>
    <col min="6417" max="6417" width="7.85546875" style="46" customWidth="1"/>
    <col min="6418" max="6420" width="7" style="46" customWidth="1"/>
    <col min="6421" max="6421" width="9" style="46" customWidth="1"/>
    <col min="6422" max="6422" width="7" style="46" customWidth="1"/>
    <col min="6423" max="6423" width="8.7109375" style="46" customWidth="1"/>
    <col min="6424" max="6424" width="15.28515625" style="46" customWidth="1"/>
    <col min="6425" max="6425" width="17.140625" style="46" customWidth="1"/>
    <col min="6426" max="6426" width="9.5703125" style="46" bestFit="1" customWidth="1"/>
    <col min="6427" max="6427" width="10.7109375" style="46" bestFit="1" customWidth="1"/>
    <col min="6428" max="6661" width="9.140625" style="46"/>
    <col min="6662" max="6662" width="77.85546875" style="46" customWidth="1"/>
    <col min="6663" max="6663" width="10.5703125" style="46" customWidth="1"/>
    <col min="6664" max="6664" width="19.28515625" style="46" customWidth="1"/>
    <col min="6665" max="6665" width="16.28515625" style="46" customWidth="1"/>
    <col min="6666" max="6666" width="15.140625" style="46" customWidth="1"/>
    <col min="6667" max="6667" width="11.140625" style="46" customWidth="1"/>
    <col min="6668" max="6668" width="10" style="46" customWidth="1"/>
    <col min="6669" max="6669" width="7.28515625" style="46" bestFit="1" customWidth="1"/>
    <col min="6670" max="6672" width="7" style="46" customWidth="1"/>
    <col min="6673" max="6673" width="7.85546875" style="46" customWidth="1"/>
    <col min="6674" max="6676" width="7" style="46" customWidth="1"/>
    <col min="6677" max="6677" width="9" style="46" customWidth="1"/>
    <col min="6678" max="6678" width="7" style="46" customWidth="1"/>
    <col min="6679" max="6679" width="8.7109375" style="46" customWidth="1"/>
    <col min="6680" max="6680" width="15.28515625" style="46" customWidth="1"/>
    <col min="6681" max="6681" width="17.140625" style="46" customWidth="1"/>
    <col min="6682" max="6682" width="9.5703125" style="46" bestFit="1" customWidth="1"/>
    <col min="6683" max="6683" width="10.7109375" style="46" bestFit="1" customWidth="1"/>
    <col min="6684" max="6917" width="9.140625" style="46"/>
    <col min="6918" max="6918" width="77.85546875" style="46" customWidth="1"/>
    <col min="6919" max="6919" width="10.5703125" style="46" customWidth="1"/>
    <col min="6920" max="6920" width="19.28515625" style="46" customWidth="1"/>
    <col min="6921" max="6921" width="16.28515625" style="46" customWidth="1"/>
    <col min="6922" max="6922" width="15.140625" style="46" customWidth="1"/>
    <col min="6923" max="6923" width="11.140625" style="46" customWidth="1"/>
    <col min="6924" max="6924" width="10" style="46" customWidth="1"/>
    <col min="6925" max="6925" width="7.28515625" style="46" bestFit="1" customWidth="1"/>
    <col min="6926" max="6928" width="7" style="46" customWidth="1"/>
    <col min="6929" max="6929" width="7.85546875" style="46" customWidth="1"/>
    <col min="6930" max="6932" width="7" style="46" customWidth="1"/>
    <col min="6933" max="6933" width="9" style="46" customWidth="1"/>
    <col min="6934" max="6934" width="7" style="46" customWidth="1"/>
    <col min="6935" max="6935" width="8.7109375" style="46" customWidth="1"/>
    <col min="6936" max="6936" width="15.28515625" style="46" customWidth="1"/>
    <col min="6937" max="6937" width="17.140625" style="46" customWidth="1"/>
    <col min="6938" max="6938" width="9.5703125" style="46" bestFit="1" customWidth="1"/>
    <col min="6939" max="6939" width="10.7109375" style="46" bestFit="1" customWidth="1"/>
    <col min="6940" max="7173" width="9.140625" style="46"/>
    <col min="7174" max="7174" width="77.85546875" style="46" customWidth="1"/>
    <col min="7175" max="7175" width="10.5703125" style="46" customWidth="1"/>
    <col min="7176" max="7176" width="19.28515625" style="46" customWidth="1"/>
    <col min="7177" max="7177" width="16.28515625" style="46" customWidth="1"/>
    <col min="7178" max="7178" width="15.140625" style="46" customWidth="1"/>
    <col min="7179" max="7179" width="11.140625" style="46" customWidth="1"/>
    <col min="7180" max="7180" width="10" style="46" customWidth="1"/>
    <col min="7181" max="7181" width="7.28515625" style="46" bestFit="1" customWidth="1"/>
    <col min="7182" max="7184" width="7" style="46" customWidth="1"/>
    <col min="7185" max="7185" width="7.85546875" style="46" customWidth="1"/>
    <col min="7186" max="7188" width="7" style="46" customWidth="1"/>
    <col min="7189" max="7189" width="9" style="46" customWidth="1"/>
    <col min="7190" max="7190" width="7" style="46" customWidth="1"/>
    <col min="7191" max="7191" width="8.7109375" style="46" customWidth="1"/>
    <col min="7192" max="7192" width="15.28515625" style="46" customWidth="1"/>
    <col min="7193" max="7193" width="17.140625" style="46" customWidth="1"/>
    <col min="7194" max="7194" width="9.5703125" style="46" bestFit="1" customWidth="1"/>
    <col min="7195" max="7195" width="10.7109375" style="46" bestFit="1" customWidth="1"/>
    <col min="7196" max="7429" width="9.140625" style="46"/>
    <col min="7430" max="7430" width="77.85546875" style="46" customWidth="1"/>
    <col min="7431" max="7431" width="10.5703125" style="46" customWidth="1"/>
    <col min="7432" max="7432" width="19.28515625" style="46" customWidth="1"/>
    <col min="7433" max="7433" width="16.28515625" style="46" customWidth="1"/>
    <col min="7434" max="7434" width="15.140625" style="46" customWidth="1"/>
    <col min="7435" max="7435" width="11.140625" style="46" customWidth="1"/>
    <col min="7436" max="7436" width="10" style="46" customWidth="1"/>
    <col min="7437" max="7437" width="7.28515625" style="46" bestFit="1" customWidth="1"/>
    <col min="7438" max="7440" width="7" style="46" customWidth="1"/>
    <col min="7441" max="7441" width="7.85546875" style="46" customWidth="1"/>
    <col min="7442" max="7444" width="7" style="46" customWidth="1"/>
    <col min="7445" max="7445" width="9" style="46" customWidth="1"/>
    <col min="7446" max="7446" width="7" style="46" customWidth="1"/>
    <col min="7447" max="7447" width="8.7109375" style="46" customWidth="1"/>
    <col min="7448" max="7448" width="15.28515625" style="46" customWidth="1"/>
    <col min="7449" max="7449" width="17.140625" style="46" customWidth="1"/>
    <col min="7450" max="7450" width="9.5703125" style="46" bestFit="1" customWidth="1"/>
    <col min="7451" max="7451" width="10.7109375" style="46" bestFit="1" customWidth="1"/>
    <col min="7452" max="7685" width="9.140625" style="46"/>
    <col min="7686" max="7686" width="77.85546875" style="46" customWidth="1"/>
    <col min="7687" max="7687" width="10.5703125" style="46" customWidth="1"/>
    <col min="7688" max="7688" width="19.28515625" style="46" customWidth="1"/>
    <col min="7689" max="7689" width="16.28515625" style="46" customWidth="1"/>
    <col min="7690" max="7690" width="15.140625" style="46" customWidth="1"/>
    <col min="7691" max="7691" width="11.140625" style="46" customWidth="1"/>
    <col min="7692" max="7692" width="10" style="46" customWidth="1"/>
    <col min="7693" max="7693" width="7.28515625" style="46" bestFit="1" customWidth="1"/>
    <col min="7694" max="7696" width="7" style="46" customWidth="1"/>
    <col min="7697" max="7697" width="7.85546875" style="46" customWidth="1"/>
    <col min="7698" max="7700" width="7" style="46" customWidth="1"/>
    <col min="7701" max="7701" width="9" style="46" customWidth="1"/>
    <col min="7702" max="7702" width="7" style="46" customWidth="1"/>
    <col min="7703" max="7703" width="8.7109375" style="46" customWidth="1"/>
    <col min="7704" max="7704" width="15.28515625" style="46" customWidth="1"/>
    <col min="7705" max="7705" width="17.140625" style="46" customWidth="1"/>
    <col min="7706" max="7706" width="9.5703125" style="46" bestFit="1" customWidth="1"/>
    <col min="7707" max="7707" width="10.7109375" style="46" bestFit="1" customWidth="1"/>
    <col min="7708" max="7941" width="9.140625" style="46"/>
    <col min="7942" max="7942" width="77.85546875" style="46" customWidth="1"/>
    <col min="7943" max="7943" width="10.5703125" style="46" customWidth="1"/>
    <col min="7944" max="7944" width="19.28515625" style="46" customWidth="1"/>
    <col min="7945" max="7945" width="16.28515625" style="46" customWidth="1"/>
    <col min="7946" max="7946" width="15.140625" style="46" customWidth="1"/>
    <col min="7947" max="7947" width="11.140625" style="46" customWidth="1"/>
    <col min="7948" max="7948" width="10" style="46" customWidth="1"/>
    <col min="7949" max="7949" width="7.28515625" style="46" bestFit="1" customWidth="1"/>
    <col min="7950" max="7952" width="7" style="46" customWidth="1"/>
    <col min="7953" max="7953" width="7.85546875" style="46" customWidth="1"/>
    <col min="7954" max="7956" width="7" style="46" customWidth="1"/>
    <col min="7957" max="7957" width="9" style="46" customWidth="1"/>
    <col min="7958" max="7958" width="7" style="46" customWidth="1"/>
    <col min="7959" max="7959" width="8.7109375" style="46" customWidth="1"/>
    <col min="7960" max="7960" width="15.28515625" style="46" customWidth="1"/>
    <col min="7961" max="7961" width="17.140625" style="46" customWidth="1"/>
    <col min="7962" max="7962" width="9.5703125" style="46" bestFit="1" customWidth="1"/>
    <col min="7963" max="7963" width="10.7109375" style="46" bestFit="1" customWidth="1"/>
    <col min="7964" max="8197" width="9.140625" style="46"/>
    <col min="8198" max="8198" width="77.85546875" style="46" customWidth="1"/>
    <col min="8199" max="8199" width="10.5703125" style="46" customWidth="1"/>
    <col min="8200" max="8200" width="19.28515625" style="46" customWidth="1"/>
    <col min="8201" max="8201" width="16.28515625" style="46" customWidth="1"/>
    <col min="8202" max="8202" width="15.140625" style="46" customWidth="1"/>
    <col min="8203" max="8203" width="11.140625" style="46" customWidth="1"/>
    <col min="8204" max="8204" width="10" style="46" customWidth="1"/>
    <col min="8205" max="8205" width="7.28515625" style="46" bestFit="1" customWidth="1"/>
    <col min="8206" max="8208" width="7" style="46" customWidth="1"/>
    <col min="8209" max="8209" width="7.85546875" style="46" customWidth="1"/>
    <col min="8210" max="8212" width="7" style="46" customWidth="1"/>
    <col min="8213" max="8213" width="9" style="46" customWidth="1"/>
    <col min="8214" max="8214" width="7" style="46" customWidth="1"/>
    <col min="8215" max="8215" width="8.7109375" style="46" customWidth="1"/>
    <col min="8216" max="8216" width="15.28515625" style="46" customWidth="1"/>
    <col min="8217" max="8217" width="17.140625" style="46" customWidth="1"/>
    <col min="8218" max="8218" width="9.5703125" style="46" bestFit="1" customWidth="1"/>
    <col min="8219" max="8219" width="10.7109375" style="46" bestFit="1" customWidth="1"/>
    <col min="8220" max="8453" width="9.140625" style="46"/>
    <col min="8454" max="8454" width="77.85546875" style="46" customWidth="1"/>
    <col min="8455" max="8455" width="10.5703125" style="46" customWidth="1"/>
    <col min="8456" max="8456" width="19.28515625" style="46" customWidth="1"/>
    <col min="8457" max="8457" width="16.28515625" style="46" customWidth="1"/>
    <col min="8458" max="8458" width="15.140625" style="46" customWidth="1"/>
    <col min="8459" max="8459" width="11.140625" style="46" customWidth="1"/>
    <col min="8460" max="8460" width="10" style="46" customWidth="1"/>
    <col min="8461" max="8461" width="7.28515625" style="46" bestFit="1" customWidth="1"/>
    <col min="8462" max="8464" width="7" style="46" customWidth="1"/>
    <col min="8465" max="8465" width="7.85546875" style="46" customWidth="1"/>
    <col min="8466" max="8468" width="7" style="46" customWidth="1"/>
    <col min="8469" max="8469" width="9" style="46" customWidth="1"/>
    <col min="8470" max="8470" width="7" style="46" customWidth="1"/>
    <col min="8471" max="8471" width="8.7109375" style="46" customWidth="1"/>
    <col min="8472" max="8472" width="15.28515625" style="46" customWidth="1"/>
    <col min="8473" max="8473" width="17.140625" style="46" customWidth="1"/>
    <col min="8474" max="8474" width="9.5703125" style="46" bestFit="1" customWidth="1"/>
    <col min="8475" max="8475" width="10.7109375" style="46" bestFit="1" customWidth="1"/>
    <col min="8476" max="8709" width="9.140625" style="46"/>
    <col min="8710" max="8710" width="77.85546875" style="46" customWidth="1"/>
    <col min="8711" max="8711" width="10.5703125" style="46" customWidth="1"/>
    <col min="8712" max="8712" width="19.28515625" style="46" customWidth="1"/>
    <col min="8713" max="8713" width="16.28515625" style="46" customWidth="1"/>
    <col min="8714" max="8714" width="15.140625" style="46" customWidth="1"/>
    <col min="8715" max="8715" width="11.140625" style="46" customWidth="1"/>
    <col min="8716" max="8716" width="10" style="46" customWidth="1"/>
    <col min="8717" max="8717" width="7.28515625" style="46" bestFit="1" customWidth="1"/>
    <col min="8718" max="8720" width="7" style="46" customWidth="1"/>
    <col min="8721" max="8721" width="7.85546875" style="46" customWidth="1"/>
    <col min="8722" max="8724" width="7" style="46" customWidth="1"/>
    <col min="8725" max="8725" width="9" style="46" customWidth="1"/>
    <col min="8726" max="8726" width="7" style="46" customWidth="1"/>
    <col min="8727" max="8727" width="8.7109375" style="46" customWidth="1"/>
    <col min="8728" max="8728" width="15.28515625" style="46" customWidth="1"/>
    <col min="8729" max="8729" width="17.140625" style="46" customWidth="1"/>
    <col min="8730" max="8730" width="9.5703125" style="46" bestFit="1" customWidth="1"/>
    <col min="8731" max="8731" width="10.7109375" style="46" bestFit="1" customWidth="1"/>
    <col min="8732" max="8965" width="9.140625" style="46"/>
    <col min="8966" max="8966" width="77.85546875" style="46" customWidth="1"/>
    <col min="8967" max="8967" width="10.5703125" style="46" customWidth="1"/>
    <col min="8968" max="8968" width="19.28515625" style="46" customWidth="1"/>
    <col min="8969" max="8969" width="16.28515625" style="46" customWidth="1"/>
    <col min="8970" max="8970" width="15.140625" style="46" customWidth="1"/>
    <col min="8971" max="8971" width="11.140625" style="46" customWidth="1"/>
    <col min="8972" max="8972" width="10" style="46" customWidth="1"/>
    <col min="8973" max="8973" width="7.28515625" style="46" bestFit="1" customWidth="1"/>
    <col min="8974" max="8976" width="7" style="46" customWidth="1"/>
    <col min="8977" max="8977" width="7.85546875" style="46" customWidth="1"/>
    <col min="8978" max="8980" width="7" style="46" customWidth="1"/>
    <col min="8981" max="8981" width="9" style="46" customWidth="1"/>
    <col min="8982" max="8982" width="7" style="46" customWidth="1"/>
    <col min="8983" max="8983" width="8.7109375" style="46" customWidth="1"/>
    <col min="8984" max="8984" width="15.28515625" style="46" customWidth="1"/>
    <col min="8985" max="8985" width="17.140625" style="46" customWidth="1"/>
    <col min="8986" max="8986" width="9.5703125" style="46" bestFit="1" customWidth="1"/>
    <col min="8987" max="8987" width="10.7109375" style="46" bestFit="1" customWidth="1"/>
    <col min="8988" max="9221" width="9.140625" style="46"/>
    <col min="9222" max="9222" width="77.85546875" style="46" customWidth="1"/>
    <col min="9223" max="9223" width="10.5703125" style="46" customWidth="1"/>
    <col min="9224" max="9224" width="19.28515625" style="46" customWidth="1"/>
    <col min="9225" max="9225" width="16.28515625" style="46" customWidth="1"/>
    <col min="9226" max="9226" width="15.140625" style="46" customWidth="1"/>
    <col min="9227" max="9227" width="11.140625" style="46" customWidth="1"/>
    <col min="9228" max="9228" width="10" style="46" customWidth="1"/>
    <col min="9229" max="9229" width="7.28515625" style="46" bestFit="1" customWidth="1"/>
    <col min="9230" max="9232" width="7" style="46" customWidth="1"/>
    <col min="9233" max="9233" width="7.85546875" style="46" customWidth="1"/>
    <col min="9234" max="9236" width="7" style="46" customWidth="1"/>
    <col min="9237" max="9237" width="9" style="46" customWidth="1"/>
    <col min="9238" max="9238" width="7" style="46" customWidth="1"/>
    <col min="9239" max="9239" width="8.7109375" style="46" customWidth="1"/>
    <col min="9240" max="9240" width="15.28515625" style="46" customWidth="1"/>
    <col min="9241" max="9241" width="17.140625" style="46" customWidth="1"/>
    <col min="9242" max="9242" width="9.5703125" style="46" bestFit="1" customWidth="1"/>
    <col min="9243" max="9243" width="10.7109375" style="46" bestFit="1" customWidth="1"/>
    <col min="9244" max="9477" width="9.140625" style="46"/>
    <col min="9478" max="9478" width="77.85546875" style="46" customWidth="1"/>
    <col min="9479" max="9479" width="10.5703125" style="46" customWidth="1"/>
    <col min="9480" max="9480" width="19.28515625" style="46" customWidth="1"/>
    <col min="9481" max="9481" width="16.28515625" style="46" customWidth="1"/>
    <col min="9482" max="9482" width="15.140625" style="46" customWidth="1"/>
    <col min="9483" max="9483" width="11.140625" style="46" customWidth="1"/>
    <col min="9484" max="9484" width="10" style="46" customWidth="1"/>
    <col min="9485" max="9485" width="7.28515625" style="46" bestFit="1" customWidth="1"/>
    <col min="9486" max="9488" width="7" style="46" customWidth="1"/>
    <col min="9489" max="9489" width="7.85546875" style="46" customWidth="1"/>
    <col min="9490" max="9492" width="7" style="46" customWidth="1"/>
    <col min="9493" max="9493" width="9" style="46" customWidth="1"/>
    <col min="9494" max="9494" width="7" style="46" customWidth="1"/>
    <col min="9495" max="9495" width="8.7109375" style="46" customWidth="1"/>
    <col min="9496" max="9496" width="15.28515625" style="46" customWidth="1"/>
    <col min="9497" max="9497" width="17.140625" style="46" customWidth="1"/>
    <col min="9498" max="9498" width="9.5703125" style="46" bestFit="1" customWidth="1"/>
    <col min="9499" max="9499" width="10.7109375" style="46" bestFit="1" customWidth="1"/>
    <col min="9500" max="9733" width="9.140625" style="46"/>
    <col min="9734" max="9734" width="77.85546875" style="46" customWidth="1"/>
    <col min="9735" max="9735" width="10.5703125" style="46" customWidth="1"/>
    <col min="9736" max="9736" width="19.28515625" style="46" customWidth="1"/>
    <col min="9737" max="9737" width="16.28515625" style="46" customWidth="1"/>
    <col min="9738" max="9738" width="15.140625" style="46" customWidth="1"/>
    <col min="9739" max="9739" width="11.140625" style="46" customWidth="1"/>
    <col min="9740" max="9740" width="10" style="46" customWidth="1"/>
    <col min="9741" max="9741" width="7.28515625" style="46" bestFit="1" customWidth="1"/>
    <col min="9742" max="9744" width="7" style="46" customWidth="1"/>
    <col min="9745" max="9745" width="7.85546875" style="46" customWidth="1"/>
    <col min="9746" max="9748" width="7" style="46" customWidth="1"/>
    <col min="9749" max="9749" width="9" style="46" customWidth="1"/>
    <col min="9750" max="9750" width="7" style="46" customWidth="1"/>
    <col min="9751" max="9751" width="8.7109375" style="46" customWidth="1"/>
    <col min="9752" max="9752" width="15.28515625" style="46" customWidth="1"/>
    <col min="9753" max="9753" width="17.140625" style="46" customWidth="1"/>
    <col min="9754" max="9754" width="9.5703125" style="46" bestFit="1" customWidth="1"/>
    <col min="9755" max="9755" width="10.7109375" style="46" bestFit="1" customWidth="1"/>
    <col min="9756" max="9989" width="9.140625" style="46"/>
    <col min="9990" max="9990" width="77.85546875" style="46" customWidth="1"/>
    <col min="9991" max="9991" width="10.5703125" style="46" customWidth="1"/>
    <col min="9992" max="9992" width="19.28515625" style="46" customWidth="1"/>
    <col min="9993" max="9993" width="16.28515625" style="46" customWidth="1"/>
    <col min="9994" max="9994" width="15.140625" style="46" customWidth="1"/>
    <col min="9995" max="9995" width="11.140625" style="46" customWidth="1"/>
    <col min="9996" max="9996" width="10" style="46" customWidth="1"/>
    <col min="9997" max="9997" width="7.28515625" style="46" bestFit="1" customWidth="1"/>
    <col min="9998" max="10000" width="7" style="46" customWidth="1"/>
    <col min="10001" max="10001" width="7.85546875" style="46" customWidth="1"/>
    <col min="10002" max="10004" width="7" style="46" customWidth="1"/>
    <col min="10005" max="10005" width="9" style="46" customWidth="1"/>
    <col min="10006" max="10006" width="7" style="46" customWidth="1"/>
    <col min="10007" max="10007" width="8.7109375" style="46" customWidth="1"/>
    <col min="10008" max="10008" width="15.28515625" style="46" customWidth="1"/>
    <col min="10009" max="10009" width="17.140625" style="46" customWidth="1"/>
    <col min="10010" max="10010" width="9.5703125" style="46" bestFit="1" customWidth="1"/>
    <col min="10011" max="10011" width="10.7109375" style="46" bestFit="1" customWidth="1"/>
    <col min="10012" max="10245" width="9.140625" style="46"/>
    <col min="10246" max="10246" width="77.85546875" style="46" customWidth="1"/>
    <col min="10247" max="10247" width="10.5703125" style="46" customWidth="1"/>
    <col min="10248" max="10248" width="19.28515625" style="46" customWidth="1"/>
    <col min="10249" max="10249" width="16.28515625" style="46" customWidth="1"/>
    <col min="10250" max="10250" width="15.140625" style="46" customWidth="1"/>
    <col min="10251" max="10251" width="11.140625" style="46" customWidth="1"/>
    <col min="10252" max="10252" width="10" style="46" customWidth="1"/>
    <col min="10253" max="10253" width="7.28515625" style="46" bestFit="1" customWidth="1"/>
    <col min="10254" max="10256" width="7" style="46" customWidth="1"/>
    <col min="10257" max="10257" width="7.85546875" style="46" customWidth="1"/>
    <col min="10258" max="10260" width="7" style="46" customWidth="1"/>
    <col min="10261" max="10261" width="9" style="46" customWidth="1"/>
    <col min="10262" max="10262" width="7" style="46" customWidth="1"/>
    <col min="10263" max="10263" width="8.7109375" style="46" customWidth="1"/>
    <col min="10264" max="10264" width="15.28515625" style="46" customWidth="1"/>
    <col min="10265" max="10265" width="17.140625" style="46" customWidth="1"/>
    <col min="10266" max="10266" width="9.5703125" style="46" bestFit="1" customWidth="1"/>
    <col min="10267" max="10267" width="10.7109375" style="46" bestFit="1" customWidth="1"/>
    <col min="10268" max="10501" width="9.140625" style="46"/>
    <col min="10502" max="10502" width="77.85546875" style="46" customWidth="1"/>
    <col min="10503" max="10503" width="10.5703125" style="46" customWidth="1"/>
    <col min="10504" max="10504" width="19.28515625" style="46" customWidth="1"/>
    <col min="10505" max="10505" width="16.28515625" style="46" customWidth="1"/>
    <col min="10506" max="10506" width="15.140625" style="46" customWidth="1"/>
    <col min="10507" max="10507" width="11.140625" style="46" customWidth="1"/>
    <col min="10508" max="10508" width="10" style="46" customWidth="1"/>
    <col min="10509" max="10509" width="7.28515625" style="46" bestFit="1" customWidth="1"/>
    <col min="10510" max="10512" width="7" style="46" customWidth="1"/>
    <col min="10513" max="10513" width="7.85546875" style="46" customWidth="1"/>
    <col min="10514" max="10516" width="7" style="46" customWidth="1"/>
    <col min="10517" max="10517" width="9" style="46" customWidth="1"/>
    <col min="10518" max="10518" width="7" style="46" customWidth="1"/>
    <col min="10519" max="10519" width="8.7109375" style="46" customWidth="1"/>
    <col min="10520" max="10520" width="15.28515625" style="46" customWidth="1"/>
    <col min="10521" max="10521" width="17.140625" style="46" customWidth="1"/>
    <col min="10522" max="10522" width="9.5703125" style="46" bestFit="1" customWidth="1"/>
    <col min="10523" max="10523" width="10.7109375" style="46" bestFit="1" customWidth="1"/>
    <col min="10524" max="10757" width="9.140625" style="46"/>
    <col min="10758" max="10758" width="77.85546875" style="46" customWidth="1"/>
    <col min="10759" max="10759" width="10.5703125" style="46" customWidth="1"/>
    <col min="10760" max="10760" width="19.28515625" style="46" customWidth="1"/>
    <col min="10761" max="10761" width="16.28515625" style="46" customWidth="1"/>
    <col min="10762" max="10762" width="15.140625" style="46" customWidth="1"/>
    <col min="10763" max="10763" width="11.140625" style="46" customWidth="1"/>
    <col min="10764" max="10764" width="10" style="46" customWidth="1"/>
    <col min="10765" max="10765" width="7.28515625" style="46" bestFit="1" customWidth="1"/>
    <col min="10766" max="10768" width="7" style="46" customWidth="1"/>
    <col min="10769" max="10769" width="7.85546875" style="46" customWidth="1"/>
    <col min="10770" max="10772" width="7" style="46" customWidth="1"/>
    <col min="10773" max="10773" width="9" style="46" customWidth="1"/>
    <col min="10774" max="10774" width="7" style="46" customWidth="1"/>
    <col min="10775" max="10775" width="8.7109375" style="46" customWidth="1"/>
    <col min="10776" max="10776" width="15.28515625" style="46" customWidth="1"/>
    <col min="10777" max="10777" width="17.140625" style="46" customWidth="1"/>
    <col min="10778" max="10778" width="9.5703125" style="46" bestFit="1" customWidth="1"/>
    <col min="10779" max="10779" width="10.7109375" style="46" bestFit="1" customWidth="1"/>
    <col min="10780" max="11013" width="9.140625" style="46"/>
    <col min="11014" max="11014" width="77.85546875" style="46" customWidth="1"/>
    <col min="11015" max="11015" width="10.5703125" style="46" customWidth="1"/>
    <col min="11016" max="11016" width="19.28515625" style="46" customWidth="1"/>
    <col min="11017" max="11017" width="16.28515625" style="46" customWidth="1"/>
    <col min="11018" max="11018" width="15.140625" style="46" customWidth="1"/>
    <col min="11019" max="11019" width="11.140625" style="46" customWidth="1"/>
    <col min="11020" max="11020" width="10" style="46" customWidth="1"/>
    <col min="11021" max="11021" width="7.28515625" style="46" bestFit="1" customWidth="1"/>
    <col min="11022" max="11024" width="7" style="46" customWidth="1"/>
    <col min="11025" max="11025" width="7.85546875" style="46" customWidth="1"/>
    <col min="11026" max="11028" width="7" style="46" customWidth="1"/>
    <col min="11029" max="11029" width="9" style="46" customWidth="1"/>
    <col min="11030" max="11030" width="7" style="46" customWidth="1"/>
    <col min="11031" max="11031" width="8.7109375" style="46" customWidth="1"/>
    <col min="11032" max="11032" width="15.28515625" style="46" customWidth="1"/>
    <col min="11033" max="11033" width="17.140625" style="46" customWidth="1"/>
    <col min="11034" max="11034" width="9.5703125" style="46" bestFit="1" customWidth="1"/>
    <col min="11035" max="11035" width="10.7109375" style="46" bestFit="1" customWidth="1"/>
    <col min="11036" max="11269" width="9.140625" style="46"/>
    <col min="11270" max="11270" width="77.85546875" style="46" customWidth="1"/>
    <col min="11271" max="11271" width="10.5703125" style="46" customWidth="1"/>
    <col min="11272" max="11272" width="19.28515625" style="46" customWidth="1"/>
    <col min="11273" max="11273" width="16.28515625" style="46" customWidth="1"/>
    <col min="11274" max="11274" width="15.140625" style="46" customWidth="1"/>
    <col min="11275" max="11275" width="11.140625" style="46" customWidth="1"/>
    <col min="11276" max="11276" width="10" style="46" customWidth="1"/>
    <col min="11277" max="11277" width="7.28515625" style="46" bestFit="1" customWidth="1"/>
    <col min="11278" max="11280" width="7" style="46" customWidth="1"/>
    <col min="11281" max="11281" width="7.85546875" style="46" customWidth="1"/>
    <col min="11282" max="11284" width="7" style="46" customWidth="1"/>
    <col min="11285" max="11285" width="9" style="46" customWidth="1"/>
    <col min="11286" max="11286" width="7" style="46" customWidth="1"/>
    <col min="11287" max="11287" width="8.7109375" style="46" customWidth="1"/>
    <col min="11288" max="11288" width="15.28515625" style="46" customWidth="1"/>
    <col min="11289" max="11289" width="17.140625" style="46" customWidth="1"/>
    <col min="11290" max="11290" width="9.5703125" style="46" bestFit="1" customWidth="1"/>
    <col min="11291" max="11291" width="10.7109375" style="46" bestFit="1" customWidth="1"/>
    <col min="11292" max="11525" width="9.140625" style="46"/>
    <col min="11526" max="11526" width="77.85546875" style="46" customWidth="1"/>
    <col min="11527" max="11527" width="10.5703125" style="46" customWidth="1"/>
    <col min="11528" max="11528" width="19.28515625" style="46" customWidth="1"/>
    <col min="11529" max="11529" width="16.28515625" style="46" customWidth="1"/>
    <col min="11530" max="11530" width="15.140625" style="46" customWidth="1"/>
    <col min="11531" max="11531" width="11.140625" style="46" customWidth="1"/>
    <col min="11532" max="11532" width="10" style="46" customWidth="1"/>
    <col min="11533" max="11533" width="7.28515625" style="46" bestFit="1" customWidth="1"/>
    <col min="11534" max="11536" width="7" style="46" customWidth="1"/>
    <col min="11537" max="11537" width="7.85546875" style="46" customWidth="1"/>
    <col min="11538" max="11540" width="7" style="46" customWidth="1"/>
    <col min="11541" max="11541" width="9" style="46" customWidth="1"/>
    <col min="11542" max="11542" width="7" style="46" customWidth="1"/>
    <col min="11543" max="11543" width="8.7109375" style="46" customWidth="1"/>
    <col min="11544" max="11544" width="15.28515625" style="46" customWidth="1"/>
    <col min="11545" max="11545" width="17.140625" style="46" customWidth="1"/>
    <col min="11546" max="11546" width="9.5703125" style="46" bestFit="1" customWidth="1"/>
    <col min="11547" max="11547" width="10.7109375" style="46" bestFit="1" customWidth="1"/>
    <col min="11548" max="11781" width="9.140625" style="46"/>
    <col min="11782" max="11782" width="77.85546875" style="46" customWidth="1"/>
    <col min="11783" max="11783" width="10.5703125" style="46" customWidth="1"/>
    <col min="11784" max="11784" width="19.28515625" style="46" customWidth="1"/>
    <col min="11785" max="11785" width="16.28515625" style="46" customWidth="1"/>
    <col min="11786" max="11786" width="15.140625" style="46" customWidth="1"/>
    <col min="11787" max="11787" width="11.140625" style="46" customWidth="1"/>
    <col min="11788" max="11788" width="10" style="46" customWidth="1"/>
    <col min="11789" max="11789" width="7.28515625" style="46" bestFit="1" customWidth="1"/>
    <col min="11790" max="11792" width="7" style="46" customWidth="1"/>
    <col min="11793" max="11793" width="7.85546875" style="46" customWidth="1"/>
    <col min="11794" max="11796" width="7" style="46" customWidth="1"/>
    <col min="11797" max="11797" width="9" style="46" customWidth="1"/>
    <col min="11798" max="11798" width="7" style="46" customWidth="1"/>
    <col min="11799" max="11799" width="8.7109375" style="46" customWidth="1"/>
    <col min="11800" max="11800" width="15.28515625" style="46" customWidth="1"/>
    <col min="11801" max="11801" width="17.140625" style="46" customWidth="1"/>
    <col min="11802" max="11802" width="9.5703125" style="46" bestFit="1" customWidth="1"/>
    <col min="11803" max="11803" width="10.7109375" style="46" bestFit="1" customWidth="1"/>
    <col min="11804" max="12037" width="9.140625" style="46"/>
    <col min="12038" max="12038" width="77.85546875" style="46" customWidth="1"/>
    <col min="12039" max="12039" width="10.5703125" style="46" customWidth="1"/>
    <col min="12040" max="12040" width="19.28515625" style="46" customWidth="1"/>
    <col min="12041" max="12041" width="16.28515625" style="46" customWidth="1"/>
    <col min="12042" max="12042" width="15.140625" style="46" customWidth="1"/>
    <col min="12043" max="12043" width="11.140625" style="46" customWidth="1"/>
    <col min="12044" max="12044" width="10" style="46" customWidth="1"/>
    <col min="12045" max="12045" width="7.28515625" style="46" bestFit="1" customWidth="1"/>
    <col min="12046" max="12048" width="7" style="46" customWidth="1"/>
    <col min="12049" max="12049" width="7.85546875" style="46" customWidth="1"/>
    <col min="12050" max="12052" width="7" style="46" customWidth="1"/>
    <col min="12053" max="12053" width="9" style="46" customWidth="1"/>
    <col min="12054" max="12054" width="7" style="46" customWidth="1"/>
    <col min="12055" max="12055" width="8.7109375" style="46" customWidth="1"/>
    <col min="12056" max="12056" width="15.28515625" style="46" customWidth="1"/>
    <col min="12057" max="12057" width="17.140625" style="46" customWidth="1"/>
    <col min="12058" max="12058" width="9.5703125" style="46" bestFit="1" customWidth="1"/>
    <col min="12059" max="12059" width="10.7109375" style="46" bestFit="1" customWidth="1"/>
    <col min="12060" max="12293" width="9.140625" style="46"/>
    <col min="12294" max="12294" width="77.85546875" style="46" customWidth="1"/>
    <col min="12295" max="12295" width="10.5703125" style="46" customWidth="1"/>
    <col min="12296" max="12296" width="19.28515625" style="46" customWidth="1"/>
    <col min="12297" max="12297" width="16.28515625" style="46" customWidth="1"/>
    <col min="12298" max="12298" width="15.140625" style="46" customWidth="1"/>
    <col min="12299" max="12299" width="11.140625" style="46" customWidth="1"/>
    <col min="12300" max="12300" width="10" style="46" customWidth="1"/>
    <col min="12301" max="12301" width="7.28515625" style="46" bestFit="1" customWidth="1"/>
    <col min="12302" max="12304" width="7" style="46" customWidth="1"/>
    <col min="12305" max="12305" width="7.85546875" style="46" customWidth="1"/>
    <col min="12306" max="12308" width="7" style="46" customWidth="1"/>
    <col min="12309" max="12309" width="9" style="46" customWidth="1"/>
    <col min="12310" max="12310" width="7" style="46" customWidth="1"/>
    <col min="12311" max="12311" width="8.7109375" style="46" customWidth="1"/>
    <col min="12312" max="12312" width="15.28515625" style="46" customWidth="1"/>
    <col min="12313" max="12313" width="17.140625" style="46" customWidth="1"/>
    <col min="12314" max="12314" width="9.5703125" style="46" bestFit="1" customWidth="1"/>
    <col min="12315" max="12315" width="10.7109375" style="46" bestFit="1" customWidth="1"/>
    <col min="12316" max="12549" width="9.140625" style="46"/>
    <col min="12550" max="12550" width="77.85546875" style="46" customWidth="1"/>
    <col min="12551" max="12551" width="10.5703125" style="46" customWidth="1"/>
    <col min="12552" max="12552" width="19.28515625" style="46" customWidth="1"/>
    <col min="12553" max="12553" width="16.28515625" style="46" customWidth="1"/>
    <col min="12554" max="12554" width="15.140625" style="46" customWidth="1"/>
    <col min="12555" max="12555" width="11.140625" style="46" customWidth="1"/>
    <col min="12556" max="12556" width="10" style="46" customWidth="1"/>
    <col min="12557" max="12557" width="7.28515625" style="46" bestFit="1" customWidth="1"/>
    <col min="12558" max="12560" width="7" style="46" customWidth="1"/>
    <col min="12561" max="12561" width="7.85546875" style="46" customWidth="1"/>
    <col min="12562" max="12564" width="7" style="46" customWidth="1"/>
    <col min="12565" max="12565" width="9" style="46" customWidth="1"/>
    <col min="12566" max="12566" width="7" style="46" customWidth="1"/>
    <col min="12567" max="12567" width="8.7109375" style="46" customWidth="1"/>
    <col min="12568" max="12568" width="15.28515625" style="46" customWidth="1"/>
    <col min="12569" max="12569" width="17.140625" style="46" customWidth="1"/>
    <col min="12570" max="12570" width="9.5703125" style="46" bestFit="1" customWidth="1"/>
    <col min="12571" max="12571" width="10.7109375" style="46" bestFit="1" customWidth="1"/>
    <col min="12572" max="12805" width="9.140625" style="46"/>
    <col min="12806" max="12806" width="77.85546875" style="46" customWidth="1"/>
    <col min="12807" max="12807" width="10.5703125" style="46" customWidth="1"/>
    <col min="12808" max="12808" width="19.28515625" style="46" customWidth="1"/>
    <col min="12809" max="12809" width="16.28515625" style="46" customWidth="1"/>
    <col min="12810" max="12810" width="15.140625" style="46" customWidth="1"/>
    <col min="12811" max="12811" width="11.140625" style="46" customWidth="1"/>
    <col min="12812" max="12812" width="10" style="46" customWidth="1"/>
    <col min="12813" max="12813" width="7.28515625" style="46" bestFit="1" customWidth="1"/>
    <col min="12814" max="12816" width="7" style="46" customWidth="1"/>
    <col min="12817" max="12817" width="7.85546875" style="46" customWidth="1"/>
    <col min="12818" max="12820" width="7" style="46" customWidth="1"/>
    <col min="12821" max="12821" width="9" style="46" customWidth="1"/>
    <col min="12822" max="12822" width="7" style="46" customWidth="1"/>
    <col min="12823" max="12823" width="8.7109375" style="46" customWidth="1"/>
    <col min="12824" max="12824" width="15.28515625" style="46" customWidth="1"/>
    <col min="12825" max="12825" width="17.140625" style="46" customWidth="1"/>
    <col min="12826" max="12826" width="9.5703125" style="46" bestFit="1" customWidth="1"/>
    <col min="12827" max="12827" width="10.7109375" style="46" bestFit="1" customWidth="1"/>
    <col min="12828" max="13061" width="9.140625" style="46"/>
    <col min="13062" max="13062" width="77.85546875" style="46" customWidth="1"/>
    <col min="13063" max="13063" width="10.5703125" style="46" customWidth="1"/>
    <col min="13064" max="13064" width="19.28515625" style="46" customWidth="1"/>
    <col min="13065" max="13065" width="16.28515625" style="46" customWidth="1"/>
    <col min="13066" max="13066" width="15.140625" style="46" customWidth="1"/>
    <col min="13067" max="13067" width="11.140625" style="46" customWidth="1"/>
    <col min="13068" max="13068" width="10" style="46" customWidth="1"/>
    <col min="13069" max="13069" width="7.28515625" style="46" bestFit="1" customWidth="1"/>
    <col min="13070" max="13072" width="7" style="46" customWidth="1"/>
    <col min="13073" max="13073" width="7.85546875" style="46" customWidth="1"/>
    <col min="13074" max="13076" width="7" style="46" customWidth="1"/>
    <col min="13077" max="13077" width="9" style="46" customWidth="1"/>
    <col min="13078" max="13078" width="7" style="46" customWidth="1"/>
    <col min="13079" max="13079" width="8.7109375" style="46" customWidth="1"/>
    <col min="13080" max="13080" width="15.28515625" style="46" customWidth="1"/>
    <col min="13081" max="13081" width="17.140625" style="46" customWidth="1"/>
    <col min="13082" max="13082" width="9.5703125" style="46" bestFit="1" customWidth="1"/>
    <col min="13083" max="13083" width="10.7109375" style="46" bestFit="1" customWidth="1"/>
    <col min="13084" max="13317" width="9.140625" style="46"/>
    <col min="13318" max="13318" width="77.85546875" style="46" customWidth="1"/>
    <col min="13319" max="13319" width="10.5703125" style="46" customWidth="1"/>
    <col min="13320" max="13320" width="19.28515625" style="46" customWidth="1"/>
    <col min="13321" max="13321" width="16.28515625" style="46" customWidth="1"/>
    <col min="13322" max="13322" width="15.140625" style="46" customWidth="1"/>
    <col min="13323" max="13323" width="11.140625" style="46" customWidth="1"/>
    <col min="13324" max="13324" width="10" style="46" customWidth="1"/>
    <col min="13325" max="13325" width="7.28515625" style="46" bestFit="1" customWidth="1"/>
    <col min="13326" max="13328" width="7" style="46" customWidth="1"/>
    <col min="13329" max="13329" width="7.85546875" style="46" customWidth="1"/>
    <col min="13330" max="13332" width="7" style="46" customWidth="1"/>
    <col min="13333" max="13333" width="9" style="46" customWidth="1"/>
    <col min="13334" max="13334" width="7" style="46" customWidth="1"/>
    <col min="13335" max="13335" width="8.7109375" style="46" customWidth="1"/>
    <col min="13336" max="13336" width="15.28515625" style="46" customWidth="1"/>
    <col min="13337" max="13337" width="17.140625" style="46" customWidth="1"/>
    <col min="13338" max="13338" width="9.5703125" style="46" bestFit="1" customWidth="1"/>
    <col min="13339" max="13339" width="10.7109375" style="46" bestFit="1" customWidth="1"/>
    <col min="13340" max="13573" width="9.140625" style="46"/>
    <col min="13574" max="13574" width="77.85546875" style="46" customWidth="1"/>
    <col min="13575" max="13575" width="10.5703125" style="46" customWidth="1"/>
    <col min="13576" max="13576" width="19.28515625" style="46" customWidth="1"/>
    <col min="13577" max="13577" width="16.28515625" style="46" customWidth="1"/>
    <col min="13578" max="13578" width="15.140625" style="46" customWidth="1"/>
    <col min="13579" max="13579" width="11.140625" style="46" customWidth="1"/>
    <col min="13580" max="13580" width="10" style="46" customWidth="1"/>
    <col min="13581" max="13581" width="7.28515625" style="46" bestFit="1" customWidth="1"/>
    <col min="13582" max="13584" width="7" style="46" customWidth="1"/>
    <col min="13585" max="13585" width="7.85546875" style="46" customWidth="1"/>
    <col min="13586" max="13588" width="7" style="46" customWidth="1"/>
    <col min="13589" max="13589" width="9" style="46" customWidth="1"/>
    <col min="13590" max="13590" width="7" style="46" customWidth="1"/>
    <col min="13591" max="13591" width="8.7109375" style="46" customWidth="1"/>
    <col min="13592" max="13592" width="15.28515625" style="46" customWidth="1"/>
    <col min="13593" max="13593" width="17.140625" style="46" customWidth="1"/>
    <col min="13594" max="13594" width="9.5703125" style="46" bestFit="1" customWidth="1"/>
    <col min="13595" max="13595" width="10.7109375" style="46" bestFit="1" customWidth="1"/>
    <col min="13596" max="13829" width="9.140625" style="46"/>
    <col min="13830" max="13830" width="77.85546875" style="46" customWidth="1"/>
    <col min="13831" max="13831" width="10.5703125" style="46" customWidth="1"/>
    <col min="13832" max="13832" width="19.28515625" style="46" customWidth="1"/>
    <col min="13833" max="13833" width="16.28515625" style="46" customWidth="1"/>
    <col min="13834" max="13834" width="15.140625" style="46" customWidth="1"/>
    <col min="13835" max="13835" width="11.140625" style="46" customWidth="1"/>
    <col min="13836" max="13836" width="10" style="46" customWidth="1"/>
    <col min="13837" max="13837" width="7.28515625" style="46" bestFit="1" customWidth="1"/>
    <col min="13838" max="13840" width="7" style="46" customWidth="1"/>
    <col min="13841" max="13841" width="7.85546875" style="46" customWidth="1"/>
    <col min="13842" max="13844" width="7" style="46" customWidth="1"/>
    <col min="13845" max="13845" width="9" style="46" customWidth="1"/>
    <col min="13846" max="13846" width="7" style="46" customWidth="1"/>
    <col min="13847" max="13847" width="8.7109375" style="46" customWidth="1"/>
    <col min="13848" max="13848" width="15.28515625" style="46" customWidth="1"/>
    <col min="13849" max="13849" width="17.140625" style="46" customWidth="1"/>
    <col min="13850" max="13850" width="9.5703125" style="46" bestFit="1" customWidth="1"/>
    <col min="13851" max="13851" width="10.7109375" style="46" bestFit="1" customWidth="1"/>
    <col min="13852" max="14085" width="9.140625" style="46"/>
    <col min="14086" max="14086" width="77.85546875" style="46" customWidth="1"/>
    <col min="14087" max="14087" width="10.5703125" style="46" customWidth="1"/>
    <col min="14088" max="14088" width="19.28515625" style="46" customWidth="1"/>
    <col min="14089" max="14089" width="16.28515625" style="46" customWidth="1"/>
    <col min="14090" max="14090" width="15.140625" style="46" customWidth="1"/>
    <col min="14091" max="14091" width="11.140625" style="46" customWidth="1"/>
    <col min="14092" max="14092" width="10" style="46" customWidth="1"/>
    <col min="14093" max="14093" width="7.28515625" style="46" bestFit="1" customWidth="1"/>
    <col min="14094" max="14096" width="7" style="46" customWidth="1"/>
    <col min="14097" max="14097" width="7.85546875" style="46" customWidth="1"/>
    <col min="14098" max="14100" width="7" style="46" customWidth="1"/>
    <col min="14101" max="14101" width="9" style="46" customWidth="1"/>
    <col min="14102" max="14102" width="7" style="46" customWidth="1"/>
    <col min="14103" max="14103" width="8.7109375" style="46" customWidth="1"/>
    <col min="14104" max="14104" width="15.28515625" style="46" customWidth="1"/>
    <col min="14105" max="14105" width="17.140625" style="46" customWidth="1"/>
    <col min="14106" max="14106" width="9.5703125" style="46" bestFit="1" customWidth="1"/>
    <col min="14107" max="14107" width="10.7109375" style="46" bestFit="1" customWidth="1"/>
    <col min="14108" max="14341" width="9.140625" style="46"/>
    <col min="14342" max="14342" width="77.85546875" style="46" customWidth="1"/>
    <col min="14343" max="14343" width="10.5703125" style="46" customWidth="1"/>
    <col min="14344" max="14344" width="19.28515625" style="46" customWidth="1"/>
    <col min="14345" max="14345" width="16.28515625" style="46" customWidth="1"/>
    <col min="14346" max="14346" width="15.140625" style="46" customWidth="1"/>
    <col min="14347" max="14347" width="11.140625" style="46" customWidth="1"/>
    <col min="14348" max="14348" width="10" style="46" customWidth="1"/>
    <col min="14349" max="14349" width="7.28515625" style="46" bestFit="1" customWidth="1"/>
    <col min="14350" max="14352" width="7" style="46" customWidth="1"/>
    <col min="14353" max="14353" width="7.85546875" style="46" customWidth="1"/>
    <col min="14354" max="14356" width="7" style="46" customWidth="1"/>
    <col min="14357" max="14357" width="9" style="46" customWidth="1"/>
    <col min="14358" max="14358" width="7" style="46" customWidth="1"/>
    <col min="14359" max="14359" width="8.7109375" style="46" customWidth="1"/>
    <col min="14360" max="14360" width="15.28515625" style="46" customWidth="1"/>
    <col min="14361" max="14361" width="17.140625" style="46" customWidth="1"/>
    <col min="14362" max="14362" width="9.5703125" style="46" bestFit="1" customWidth="1"/>
    <col min="14363" max="14363" width="10.7109375" style="46" bestFit="1" customWidth="1"/>
    <col min="14364" max="14597" width="9.140625" style="46"/>
    <col min="14598" max="14598" width="77.85546875" style="46" customWidth="1"/>
    <col min="14599" max="14599" width="10.5703125" style="46" customWidth="1"/>
    <col min="14600" max="14600" width="19.28515625" style="46" customWidth="1"/>
    <col min="14601" max="14601" width="16.28515625" style="46" customWidth="1"/>
    <col min="14602" max="14602" width="15.140625" style="46" customWidth="1"/>
    <col min="14603" max="14603" width="11.140625" style="46" customWidth="1"/>
    <col min="14604" max="14604" width="10" style="46" customWidth="1"/>
    <col min="14605" max="14605" width="7.28515625" style="46" bestFit="1" customWidth="1"/>
    <col min="14606" max="14608" width="7" style="46" customWidth="1"/>
    <col min="14609" max="14609" width="7.85546875" style="46" customWidth="1"/>
    <col min="14610" max="14612" width="7" style="46" customWidth="1"/>
    <col min="14613" max="14613" width="9" style="46" customWidth="1"/>
    <col min="14614" max="14614" width="7" style="46" customWidth="1"/>
    <col min="14615" max="14615" width="8.7109375" style="46" customWidth="1"/>
    <col min="14616" max="14616" width="15.28515625" style="46" customWidth="1"/>
    <col min="14617" max="14617" width="17.140625" style="46" customWidth="1"/>
    <col min="14618" max="14618" width="9.5703125" style="46" bestFit="1" customWidth="1"/>
    <col min="14619" max="14619" width="10.7109375" style="46" bestFit="1" customWidth="1"/>
    <col min="14620" max="14853" width="9.140625" style="46"/>
    <col min="14854" max="14854" width="77.85546875" style="46" customWidth="1"/>
    <col min="14855" max="14855" width="10.5703125" style="46" customWidth="1"/>
    <col min="14856" max="14856" width="19.28515625" style="46" customWidth="1"/>
    <col min="14857" max="14857" width="16.28515625" style="46" customWidth="1"/>
    <col min="14858" max="14858" width="15.140625" style="46" customWidth="1"/>
    <col min="14859" max="14859" width="11.140625" style="46" customWidth="1"/>
    <col min="14860" max="14860" width="10" style="46" customWidth="1"/>
    <col min="14861" max="14861" width="7.28515625" style="46" bestFit="1" customWidth="1"/>
    <col min="14862" max="14864" width="7" style="46" customWidth="1"/>
    <col min="14865" max="14865" width="7.85546875" style="46" customWidth="1"/>
    <col min="14866" max="14868" width="7" style="46" customWidth="1"/>
    <col min="14869" max="14869" width="9" style="46" customWidth="1"/>
    <col min="14870" max="14870" width="7" style="46" customWidth="1"/>
    <col min="14871" max="14871" width="8.7109375" style="46" customWidth="1"/>
    <col min="14872" max="14872" width="15.28515625" style="46" customWidth="1"/>
    <col min="14873" max="14873" width="17.140625" style="46" customWidth="1"/>
    <col min="14874" max="14874" width="9.5703125" style="46" bestFit="1" customWidth="1"/>
    <col min="14875" max="14875" width="10.7109375" style="46" bestFit="1" customWidth="1"/>
    <col min="14876" max="15109" width="9.140625" style="46"/>
    <col min="15110" max="15110" width="77.85546875" style="46" customWidth="1"/>
    <col min="15111" max="15111" width="10.5703125" style="46" customWidth="1"/>
    <col min="15112" max="15112" width="19.28515625" style="46" customWidth="1"/>
    <col min="15113" max="15113" width="16.28515625" style="46" customWidth="1"/>
    <col min="15114" max="15114" width="15.140625" style="46" customWidth="1"/>
    <col min="15115" max="15115" width="11.140625" style="46" customWidth="1"/>
    <col min="15116" max="15116" width="10" style="46" customWidth="1"/>
    <col min="15117" max="15117" width="7.28515625" style="46" bestFit="1" customWidth="1"/>
    <col min="15118" max="15120" width="7" style="46" customWidth="1"/>
    <col min="15121" max="15121" width="7.85546875" style="46" customWidth="1"/>
    <col min="15122" max="15124" width="7" style="46" customWidth="1"/>
    <col min="15125" max="15125" width="9" style="46" customWidth="1"/>
    <col min="15126" max="15126" width="7" style="46" customWidth="1"/>
    <col min="15127" max="15127" width="8.7109375" style="46" customWidth="1"/>
    <col min="15128" max="15128" width="15.28515625" style="46" customWidth="1"/>
    <col min="15129" max="15129" width="17.140625" style="46" customWidth="1"/>
    <col min="15130" max="15130" width="9.5703125" style="46" bestFit="1" customWidth="1"/>
    <col min="15131" max="15131" width="10.7109375" style="46" bestFit="1" customWidth="1"/>
    <col min="15132" max="15365" width="9.140625" style="46"/>
    <col min="15366" max="15366" width="77.85546875" style="46" customWidth="1"/>
    <col min="15367" max="15367" width="10.5703125" style="46" customWidth="1"/>
    <col min="15368" max="15368" width="19.28515625" style="46" customWidth="1"/>
    <col min="15369" max="15369" width="16.28515625" style="46" customWidth="1"/>
    <col min="15370" max="15370" width="15.140625" style="46" customWidth="1"/>
    <col min="15371" max="15371" width="11.140625" style="46" customWidth="1"/>
    <col min="15372" max="15372" width="10" style="46" customWidth="1"/>
    <col min="15373" max="15373" width="7.28515625" style="46" bestFit="1" customWidth="1"/>
    <col min="15374" max="15376" width="7" style="46" customWidth="1"/>
    <col min="15377" max="15377" width="7.85546875" style="46" customWidth="1"/>
    <col min="15378" max="15380" width="7" style="46" customWidth="1"/>
    <col min="15381" max="15381" width="9" style="46" customWidth="1"/>
    <col min="15382" max="15382" width="7" style="46" customWidth="1"/>
    <col min="15383" max="15383" width="8.7109375" style="46" customWidth="1"/>
    <col min="15384" max="15384" width="15.28515625" style="46" customWidth="1"/>
    <col min="15385" max="15385" width="17.140625" style="46" customWidth="1"/>
    <col min="15386" max="15386" width="9.5703125" style="46" bestFit="1" customWidth="1"/>
    <col min="15387" max="15387" width="10.7109375" style="46" bestFit="1" customWidth="1"/>
    <col min="15388" max="15621" width="9.140625" style="46"/>
    <col min="15622" max="15622" width="77.85546875" style="46" customWidth="1"/>
    <col min="15623" max="15623" width="10.5703125" style="46" customWidth="1"/>
    <col min="15624" max="15624" width="19.28515625" style="46" customWidth="1"/>
    <col min="15625" max="15625" width="16.28515625" style="46" customWidth="1"/>
    <col min="15626" max="15626" width="15.140625" style="46" customWidth="1"/>
    <col min="15627" max="15627" width="11.140625" style="46" customWidth="1"/>
    <col min="15628" max="15628" width="10" style="46" customWidth="1"/>
    <col min="15629" max="15629" width="7.28515625" style="46" bestFit="1" customWidth="1"/>
    <col min="15630" max="15632" width="7" style="46" customWidth="1"/>
    <col min="15633" max="15633" width="7.85546875" style="46" customWidth="1"/>
    <col min="15634" max="15636" width="7" style="46" customWidth="1"/>
    <col min="15637" max="15637" width="9" style="46" customWidth="1"/>
    <col min="15638" max="15638" width="7" style="46" customWidth="1"/>
    <col min="15639" max="15639" width="8.7109375" style="46" customWidth="1"/>
    <col min="15640" max="15640" width="15.28515625" style="46" customWidth="1"/>
    <col min="15641" max="15641" width="17.140625" style="46" customWidth="1"/>
    <col min="15642" max="15642" width="9.5703125" style="46" bestFit="1" customWidth="1"/>
    <col min="15643" max="15643" width="10.7109375" style="46" bestFit="1" customWidth="1"/>
    <col min="15644" max="15877" width="9.140625" style="46"/>
    <col min="15878" max="15878" width="77.85546875" style="46" customWidth="1"/>
    <col min="15879" max="15879" width="10.5703125" style="46" customWidth="1"/>
    <col min="15880" max="15880" width="19.28515625" style="46" customWidth="1"/>
    <col min="15881" max="15881" width="16.28515625" style="46" customWidth="1"/>
    <col min="15882" max="15882" width="15.140625" style="46" customWidth="1"/>
    <col min="15883" max="15883" width="11.140625" style="46" customWidth="1"/>
    <col min="15884" max="15884" width="10" style="46" customWidth="1"/>
    <col min="15885" max="15885" width="7.28515625" style="46" bestFit="1" customWidth="1"/>
    <col min="15886" max="15888" width="7" style="46" customWidth="1"/>
    <col min="15889" max="15889" width="7.85546875" style="46" customWidth="1"/>
    <col min="15890" max="15892" width="7" style="46" customWidth="1"/>
    <col min="15893" max="15893" width="9" style="46" customWidth="1"/>
    <col min="15894" max="15894" width="7" style="46" customWidth="1"/>
    <col min="15895" max="15895" width="8.7109375" style="46" customWidth="1"/>
    <col min="15896" max="15896" width="15.28515625" style="46" customWidth="1"/>
    <col min="15897" max="15897" width="17.140625" style="46" customWidth="1"/>
    <col min="15898" max="15898" width="9.5703125" style="46" bestFit="1" customWidth="1"/>
    <col min="15899" max="15899" width="10.7109375" style="46" bestFit="1" customWidth="1"/>
    <col min="15900" max="16133" width="9.140625" style="46"/>
    <col min="16134" max="16134" width="77.85546875" style="46" customWidth="1"/>
    <col min="16135" max="16135" width="10.5703125" style="46" customWidth="1"/>
    <col min="16136" max="16136" width="19.28515625" style="46" customWidth="1"/>
    <col min="16137" max="16137" width="16.28515625" style="46" customWidth="1"/>
    <col min="16138" max="16138" width="15.140625" style="46" customWidth="1"/>
    <col min="16139" max="16139" width="11.140625" style="46" customWidth="1"/>
    <col min="16140" max="16140" width="10" style="46" customWidth="1"/>
    <col min="16141" max="16141" width="7.28515625" style="46" bestFit="1" customWidth="1"/>
    <col min="16142" max="16144" width="7" style="46" customWidth="1"/>
    <col min="16145" max="16145" width="7.85546875" style="46" customWidth="1"/>
    <col min="16146" max="16148" width="7" style="46" customWidth="1"/>
    <col min="16149" max="16149" width="9" style="46" customWidth="1"/>
    <col min="16150" max="16150" width="7" style="46" customWidth="1"/>
    <col min="16151" max="16151" width="8.7109375" style="46" customWidth="1"/>
    <col min="16152" max="16152" width="15.28515625" style="46" customWidth="1"/>
    <col min="16153" max="16153" width="17.140625" style="46" customWidth="1"/>
    <col min="16154" max="16154" width="9.5703125" style="46" bestFit="1" customWidth="1"/>
    <col min="16155" max="16155" width="10.7109375" style="46" bestFit="1" customWidth="1"/>
    <col min="16156" max="16384" width="9.140625" style="46"/>
  </cols>
  <sheetData>
    <row r="1" spans="1:25" x14ac:dyDescent="0.25">
      <c r="X1" s="117"/>
      <c r="Y1" s="138" t="s">
        <v>62</v>
      </c>
    </row>
    <row r="2" spans="1:25" x14ac:dyDescent="0.25">
      <c r="X2" s="117"/>
      <c r="Y2" s="139" t="s">
        <v>10</v>
      </c>
    </row>
    <row r="3" spans="1:25" x14ac:dyDescent="0.25">
      <c r="X3" s="117"/>
      <c r="Y3" s="139" t="s">
        <v>61</v>
      </c>
    </row>
    <row r="4" spans="1:25" ht="18.75" customHeight="1" x14ac:dyDescent="0.25">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5" ht="11.25" customHeight="1" x14ac:dyDescent="0.3">
      <c r="Y5" s="141"/>
    </row>
    <row r="6" spans="1:25" ht="18.75" x14ac:dyDescent="0.25">
      <c r="A6" s="301" t="s">
        <v>9</v>
      </c>
      <c r="B6" s="301"/>
      <c r="C6" s="301"/>
      <c r="D6" s="301"/>
      <c r="E6" s="301"/>
      <c r="F6" s="301"/>
      <c r="G6" s="301"/>
      <c r="H6" s="301"/>
      <c r="I6" s="301"/>
      <c r="J6" s="301"/>
      <c r="K6" s="301"/>
      <c r="L6" s="301"/>
      <c r="M6" s="301"/>
      <c r="N6" s="301"/>
      <c r="O6" s="301"/>
      <c r="P6" s="301"/>
      <c r="Q6" s="301"/>
      <c r="R6" s="301"/>
      <c r="S6" s="301"/>
      <c r="T6" s="301"/>
      <c r="U6" s="301"/>
      <c r="V6" s="301"/>
      <c r="W6" s="301"/>
      <c r="X6" s="301"/>
      <c r="Y6" s="301"/>
    </row>
    <row r="7" spans="1:25" ht="11.25" customHeight="1" x14ac:dyDescent="0.25">
      <c r="A7" s="142"/>
      <c r="B7" s="142"/>
      <c r="C7" s="142"/>
      <c r="D7" s="142"/>
      <c r="E7" s="142"/>
      <c r="F7" s="142"/>
      <c r="G7" s="142"/>
      <c r="H7" s="168"/>
      <c r="I7" s="168"/>
      <c r="J7" s="168"/>
      <c r="K7" s="168"/>
      <c r="L7" s="142"/>
      <c r="M7" s="142"/>
      <c r="N7" s="142"/>
      <c r="O7" s="168"/>
      <c r="P7" s="168"/>
      <c r="Q7" s="168"/>
      <c r="R7" s="168"/>
      <c r="S7" s="168"/>
      <c r="T7" s="168"/>
      <c r="U7" s="168"/>
      <c r="V7" s="168"/>
      <c r="W7" s="168"/>
      <c r="X7" s="168"/>
      <c r="Y7" s="168"/>
    </row>
    <row r="8" spans="1:25" x14ac:dyDescent="0.25">
      <c r="A8" s="302" t="str">
        <f>'[1]1. паспорт местоположение'!A8:C8</f>
        <v>ООО ХК "СДС-Энерго"</v>
      </c>
      <c r="B8" s="302"/>
      <c r="C8" s="302"/>
      <c r="D8" s="302"/>
      <c r="E8" s="302"/>
      <c r="F8" s="302"/>
      <c r="G8" s="302"/>
      <c r="H8" s="302"/>
      <c r="I8" s="302"/>
      <c r="J8" s="302"/>
      <c r="K8" s="302"/>
      <c r="L8" s="302"/>
      <c r="M8" s="302"/>
      <c r="N8" s="302"/>
      <c r="O8" s="302"/>
      <c r="P8" s="302"/>
      <c r="Q8" s="302"/>
      <c r="R8" s="302"/>
      <c r="S8" s="302"/>
      <c r="T8" s="302"/>
      <c r="U8" s="302"/>
      <c r="V8" s="302"/>
      <c r="W8" s="302"/>
      <c r="X8" s="302"/>
      <c r="Y8" s="302"/>
    </row>
    <row r="9" spans="1:25" ht="18.75" customHeight="1" x14ac:dyDescent="0.25">
      <c r="A9" s="298" t="s">
        <v>8</v>
      </c>
      <c r="B9" s="298"/>
      <c r="C9" s="298"/>
      <c r="D9" s="298"/>
      <c r="E9" s="298"/>
      <c r="F9" s="298"/>
      <c r="G9" s="298"/>
      <c r="H9" s="298"/>
      <c r="I9" s="298"/>
      <c r="J9" s="298"/>
      <c r="K9" s="298"/>
      <c r="L9" s="298"/>
      <c r="M9" s="298"/>
      <c r="N9" s="298"/>
      <c r="O9" s="298"/>
      <c r="P9" s="298"/>
      <c r="Q9" s="298"/>
      <c r="R9" s="298"/>
      <c r="S9" s="298"/>
      <c r="T9" s="298"/>
      <c r="U9" s="298"/>
      <c r="V9" s="298"/>
      <c r="W9" s="298"/>
      <c r="X9" s="298"/>
      <c r="Y9" s="298"/>
    </row>
    <row r="10" spans="1:25" ht="6" customHeight="1" x14ac:dyDescent="0.25">
      <c r="A10" s="142"/>
      <c r="B10" s="142"/>
      <c r="C10" s="142"/>
      <c r="D10" s="142"/>
      <c r="E10" s="142"/>
      <c r="F10" s="142"/>
      <c r="G10" s="142"/>
      <c r="H10" s="168"/>
      <c r="I10" s="168"/>
      <c r="J10" s="168"/>
      <c r="K10" s="168"/>
      <c r="L10" s="142"/>
      <c r="M10" s="142"/>
      <c r="N10" s="142"/>
      <c r="O10" s="168"/>
      <c r="P10" s="168"/>
      <c r="Q10" s="168"/>
      <c r="R10" s="168"/>
      <c r="S10" s="168"/>
      <c r="T10" s="168"/>
      <c r="U10" s="168"/>
      <c r="V10" s="168"/>
      <c r="W10" s="168"/>
      <c r="X10" s="168"/>
      <c r="Y10" s="168"/>
    </row>
    <row r="11" spans="1:25" x14ac:dyDescent="0.25">
      <c r="A11" s="302" t="str">
        <f>'1. паспорт местоположение'!B11</f>
        <v>O_1.1.1.3.4</v>
      </c>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row>
    <row r="12" spans="1:25" x14ac:dyDescent="0.25">
      <c r="A12" s="298" t="s">
        <v>7</v>
      </c>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row>
    <row r="13" spans="1:25" ht="11.25" customHeight="1" x14ac:dyDescent="0.3">
      <c r="A13" s="11"/>
      <c r="B13" s="11"/>
      <c r="C13" s="11"/>
      <c r="D13" s="11"/>
      <c r="E13" s="11"/>
      <c r="F13" s="11"/>
      <c r="G13" s="11"/>
      <c r="H13" s="169"/>
      <c r="I13" s="169"/>
      <c r="J13" s="169"/>
      <c r="K13" s="169"/>
      <c r="L13" s="11"/>
      <c r="M13" s="11"/>
      <c r="N13" s="11"/>
      <c r="O13" s="169"/>
      <c r="P13" s="169"/>
      <c r="Q13" s="169"/>
      <c r="R13" s="169"/>
      <c r="S13" s="169"/>
      <c r="T13" s="169"/>
      <c r="U13" s="169"/>
      <c r="V13" s="169"/>
      <c r="W13" s="169"/>
      <c r="X13" s="169"/>
      <c r="Y13" s="169"/>
    </row>
    <row r="14" spans="1:25" x14ac:dyDescent="0.25">
      <c r="A14" s="302" t="str">
        <f>'1. паспорт местоположение'!A14:C14</f>
        <v>Строительство ВЛЗ-6кВ ф.26 ПС 110 кВ №37 до зем.уч-ка кадастр.номер 42:10:0201006:201 (ПИР-2024, СМР, ввод - 2025 г.)</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row>
    <row r="15" spans="1:25" ht="15.75" customHeight="1" x14ac:dyDescent="0.25">
      <c r="A15" s="298" t="s">
        <v>6</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row>
    <row r="16" spans="1:25" ht="6.75" customHeight="1" x14ac:dyDescent="0.25">
      <c r="A16" s="430"/>
      <c r="B16" s="430"/>
      <c r="C16" s="430"/>
      <c r="D16" s="430"/>
      <c r="E16" s="430"/>
      <c r="F16" s="430"/>
      <c r="G16" s="430"/>
      <c r="H16" s="430"/>
      <c r="I16" s="430"/>
      <c r="J16" s="430"/>
      <c r="K16" s="430"/>
      <c r="L16" s="430"/>
      <c r="M16" s="430"/>
      <c r="N16" s="430"/>
      <c r="O16" s="430"/>
      <c r="P16" s="430"/>
      <c r="Q16" s="430"/>
      <c r="R16" s="430"/>
      <c r="S16" s="430"/>
      <c r="T16" s="430"/>
      <c r="U16" s="430"/>
      <c r="V16" s="430"/>
      <c r="W16" s="430"/>
      <c r="X16" s="430"/>
      <c r="Y16" s="430"/>
    </row>
    <row r="17" spans="1:31" x14ac:dyDescent="0.25">
      <c r="A17" s="431" t="s">
        <v>412</v>
      </c>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row>
    <row r="18" spans="1:31" ht="9.75" customHeight="1" x14ac:dyDescent="0.25"/>
    <row r="19" spans="1:31" ht="20.25" customHeight="1" x14ac:dyDescent="0.25">
      <c r="A19" s="432" t="s">
        <v>164</v>
      </c>
      <c r="B19" s="432" t="s">
        <v>163</v>
      </c>
      <c r="C19" s="416" t="s">
        <v>162</v>
      </c>
      <c r="D19" s="416"/>
      <c r="E19" s="422" t="s">
        <v>161</v>
      </c>
      <c r="F19" s="422"/>
      <c r="G19" s="432" t="s">
        <v>541</v>
      </c>
      <c r="H19" s="435" t="s">
        <v>507</v>
      </c>
      <c r="I19" s="436"/>
      <c r="J19" s="436"/>
      <c r="K19" s="436"/>
      <c r="L19" s="435" t="s">
        <v>542</v>
      </c>
      <c r="M19" s="436"/>
      <c r="N19" s="436"/>
      <c r="O19" s="436"/>
      <c r="P19" s="435" t="s">
        <v>543</v>
      </c>
      <c r="Q19" s="436"/>
      <c r="R19" s="435" t="s">
        <v>544</v>
      </c>
      <c r="S19" s="436"/>
      <c r="T19" s="435" t="s">
        <v>545</v>
      </c>
      <c r="U19" s="436"/>
      <c r="V19" s="435" t="s">
        <v>546</v>
      </c>
      <c r="W19" s="436"/>
      <c r="X19" s="426" t="s">
        <v>547</v>
      </c>
      <c r="Y19" s="427"/>
      <c r="Z19" s="225"/>
      <c r="AA19" s="225"/>
      <c r="AB19" s="225"/>
    </row>
    <row r="20" spans="1:31" ht="66" customHeight="1" x14ac:dyDescent="0.25">
      <c r="A20" s="433"/>
      <c r="B20" s="433"/>
      <c r="C20" s="416"/>
      <c r="D20" s="416"/>
      <c r="E20" s="422"/>
      <c r="F20" s="422"/>
      <c r="G20" s="433"/>
      <c r="H20" s="438" t="s">
        <v>2</v>
      </c>
      <c r="I20" s="439"/>
      <c r="J20" s="438" t="s">
        <v>11</v>
      </c>
      <c r="K20" s="439"/>
      <c r="L20" s="438" t="s">
        <v>2</v>
      </c>
      <c r="M20" s="442"/>
      <c r="N20" s="438" t="s">
        <v>564</v>
      </c>
      <c r="O20" s="442"/>
      <c r="P20" s="273" t="s">
        <v>2</v>
      </c>
      <c r="Q20" s="273" t="s">
        <v>548</v>
      </c>
      <c r="R20" s="273" t="s">
        <v>2</v>
      </c>
      <c r="S20" s="273" t="s">
        <v>548</v>
      </c>
      <c r="T20" s="273" t="s">
        <v>2</v>
      </c>
      <c r="U20" s="273" t="s">
        <v>11</v>
      </c>
      <c r="V20" s="273" t="s">
        <v>2</v>
      </c>
      <c r="W20" s="273" t="s">
        <v>11</v>
      </c>
      <c r="X20" s="428"/>
      <c r="Y20" s="429"/>
    </row>
    <row r="21" spans="1:31" ht="80.25" customHeight="1" x14ac:dyDescent="0.25">
      <c r="A21" s="434"/>
      <c r="B21" s="434"/>
      <c r="C21" s="268" t="s">
        <v>2</v>
      </c>
      <c r="D21" s="268" t="s">
        <v>564</v>
      </c>
      <c r="E21" s="226" t="s">
        <v>549</v>
      </c>
      <c r="F21" s="226" t="s">
        <v>504</v>
      </c>
      <c r="G21" s="434"/>
      <c r="H21" s="227" t="s">
        <v>398</v>
      </c>
      <c r="I21" s="227" t="s">
        <v>550</v>
      </c>
      <c r="J21" s="227" t="s">
        <v>398</v>
      </c>
      <c r="K21" s="227" t="str">
        <f>I21</f>
        <v>4 квартал</v>
      </c>
      <c r="L21" s="227" t="s">
        <v>398</v>
      </c>
      <c r="M21" s="227" t="str">
        <f>K21</f>
        <v>4 квартал</v>
      </c>
      <c r="N21" s="227" t="s">
        <v>398</v>
      </c>
      <c r="O21" s="227" t="str">
        <f>M21</f>
        <v>4 квартал</v>
      </c>
      <c r="P21" s="227" t="s">
        <v>398</v>
      </c>
      <c r="Q21" s="227" t="s">
        <v>398</v>
      </c>
      <c r="R21" s="227" t="s">
        <v>398</v>
      </c>
      <c r="S21" s="227" t="s">
        <v>398</v>
      </c>
      <c r="T21" s="227" t="s">
        <v>398</v>
      </c>
      <c r="U21" s="227" t="s">
        <v>398</v>
      </c>
      <c r="V21" s="227" t="s">
        <v>398</v>
      </c>
      <c r="W21" s="227" t="s">
        <v>398</v>
      </c>
      <c r="X21" s="268" t="s">
        <v>2</v>
      </c>
      <c r="Y21" s="268" t="s">
        <v>564</v>
      </c>
      <c r="AE21" s="228"/>
    </row>
    <row r="22" spans="1:31" ht="19.5" customHeight="1" x14ac:dyDescent="0.25">
      <c r="A22" s="267">
        <v>1</v>
      </c>
      <c r="B22" s="267">
        <v>2</v>
      </c>
      <c r="C22" s="267">
        <v>3</v>
      </c>
      <c r="D22" s="267">
        <v>4</v>
      </c>
      <c r="E22" s="267">
        <v>5</v>
      </c>
      <c r="F22" s="267">
        <v>6</v>
      </c>
      <c r="G22" s="267">
        <v>7</v>
      </c>
      <c r="H22" s="267">
        <v>8</v>
      </c>
      <c r="I22" s="267">
        <v>9</v>
      </c>
      <c r="J22" s="267">
        <v>10</v>
      </c>
      <c r="K22" s="267">
        <v>11</v>
      </c>
      <c r="L22" s="267">
        <v>12</v>
      </c>
      <c r="M22" s="287">
        <v>13</v>
      </c>
      <c r="N22" s="287">
        <v>14</v>
      </c>
      <c r="O22" s="287">
        <v>15</v>
      </c>
      <c r="P22" s="267">
        <v>14</v>
      </c>
      <c r="Q22" s="267">
        <v>15</v>
      </c>
      <c r="R22" s="267">
        <v>16</v>
      </c>
      <c r="S22" s="267">
        <v>17</v>
      </c>
      <c r="T22" s="267">
        <v>18</v>
      </c>
      <c r="U22" s="267">
        <v>19</v>
      </c>
      <c r="V22" s="267">
        <v>20</v>
      </c>
      <c r="W22" s="267">
        <v>21</v>
      </c>
      <c r="X22" s="267">
        <v>16</v>
      </c>
      <c r="Y22" s="267">
        <v>17</v>
      </c>
    </row>
    <row r="23" spans="1:31" ht="30" customHeight="1" x14ac:dyDescent="0.25">
      <c r="A23" s="55">
        <v>1</v>
      </c>
      <c r="B23" s="54" t="s">
        <v>160</v>
      </c>
      <c r="C23" s="284">
        <f t="shared" ref="C23" si="0">SUM(C24:C28)</f>
        <v>0</v>
      </c>
      <c r="D23" s="229">
        <f>SUM(D24:D28)</f>
        <v>40.014013200000001</v>
      </c>
      <c r="E23" s="229">
        <f>SUM(E24:E28)</f>
        <v>40.014013200000001</v>
      </c>
      <c r="F23" s="229">
        <f>SUM(F24:F28)</f>
        <v>40.014013200000001</v>
      </c>
      <c r="G23" s="229">
        <v>0</v>
      </c>
      <c r="H23" s="229">
        <f>I23</f>
        <v>0</v>
      </c>
      <c r="I23" s="284">
        <f t="shared" ref="I23" si="1">SUM(I24:I28)</f>
        <v>0</v>
      </c>
      <c r="J23" s="229">
        <f>K23</f>
        <v>0.94561319999999993</v>
      </c>
      <c r="K23" s="229">
        <f>SUM(K24:K28)</f>
        <v>0.94561319999999993</v>
      </c>
      <c r="L23" s="229">
        <f>M23</f>
        <v>0</v>
      </c>
      <c r="M23" s="229">
        <f>SUM(M24:M28)</f>
        <v>0</v>
      </c>
      <c r="N23" s="229">
        <f>O23</f>
        <v>39.068400000000004</v>
      </c>
      <c r="O23" s="229">
        <f>SUM(O24:O28)</f>
        <v>39.068400000000004</v>
      </c>
      <c r="P23" s="229">
        <v>0</v>
      </c>
      <c r="Q23" s="229">
        <v>0</v>
      </c>
      <c r="R23" s="229">
        <v>0</v>
      </c>
      <c r="S23" s="229">
        <v>0</v>
      </c>
      <c r="T23" s="229">
        <v>0</v>
      </c>
      <c r="U23" s="229">
        <v>0</v>
      </c>
      <c r="V23" s="229">
        <v>0</v>
      </c>
      <c r="W23" s="229">
        <v>0</v>
      </c>
      <c r="X23" s="284">
        <f t="shared" ref="X23" si="2">SUM(X24:X28)</f>
        <v>0</v>
      </c>
      <c r="Y23" s="229">
        <f>SUM(Y24:Y28)</f>
        <v>40.014013200000001</v>
      </c>
      <c r="AB23" s="230"/>
    </row>
    <row r="24" spans="1:31" x14ac:dyDescent="0.25">
      <c r="A24" s="52" t="s">
        <v>159</v>
      </c>
      <c r="B24" s="40" t="s">
        <v>158</v>
      </c>
      <c r="C24" s="285">
        <v>0</v>
      </c>
      <c r="D24" s="231">
        <v>0</v>
      </c>
      <c r="E24" s="231">
        <v>0</v>
      </c>
      <c r="F24" s="231">
        <v>0</v>
      </c>
      <c r="G24" s="231">
        <v>0</v>
      </c>
      <c r="H24" s="231">
        <f t="shared" ref="H24:H63" si="3">I24</f>
        <v>0</v>
      </c>
      <c r="I24" s="285">
        <v>0</v>
      </c>
      <c r="J24" s="231">
        <f t="shared" ref="J24:N63" si="4">K24</f>
        <v>0</v>
      </c>
      <c r="K24" s="231">
        <v>0</v>
      </c>
      <c r="L24" s="231">
        <f t="shared" si="4"/>
        <v>0</v>
      </c>
      <c r="M24" s="231">
        <v>0</v>
      </c>
      <c r="N24" s="231">
        <f t="shared" si="4"/>
        <v>0</v>
      </c>
      <c r="O24" s="231">
        <v>0</v>
      </c>
      <c r="P24" s="231">
        <v>0</v>
      </c>
      <c r="Q24" s="231">
        <v>0</v>
      </c>
      <c r="R24" s="231">
        <v>0</v>
      </c>
      <c r="S24" s="231">
        <v>0</v>
      </c>
      <c r="T24" s="231">
        <v>0</v>
      </c>
      <c r="U24" s="231">
        <v>0</v>
      </c>
      <c r="V24" s="231">
        <v>0</v>
      </c>
      <c r="W24" s="231">
        <v>0</v>
      </c>
      <c r="X24" s="285">
        <v>0</v>
      </c>
      <c r="Y24" s="231">
        <v>0</v>
      </c>
      <c r="AA24" s="230"/>
    </row>
    <row r="25" spans="1:31" x14ac:dyDescent="0.25">
      <c r="A25" s="52" t="s">
        <v>157</v>
      </c>
      <c r="B25" s="40" t="s">
        <v>156</v>
      </c>
      <c r="C25" s="285">
        <v>0</v>
      </c>
      <c r="D25" s="231">
        <v>0</v>
      </c>
      <c r="E25" s="231">
        <v>0</v>
      </c>
      <c r="F25" s="231">
        <v>0</v>
      </c>
      <c r="G25" s="231">
        <v>0</v>
      </c>
      <c r="H25" s="231">
        <f t="shared" si="3"/>
        <v>0</v>
      </c>
      <c r="I25" s="285">
        <v>0</v>
      </c>
      <c r="J25" s="231">
        <f t="shared" si="4"/>
        <v>0</v>
      </c>
      <c r="K25" s="231">
        <v>0</v>
      </c>
      <c r="L25" s="231">
        <f t="shared" si="4"/>
        <v>0</v>
      </c>
      <c r="M25" s="231">
        <v>0</v>
      </c>
      <c r="N25" s="231">
        <f t="shared" si="4"/>
        <v>0</v>
      </c>
      <c r="O25" s="231">
        <v>0</v>
      </c>
      <c r="P25" s="231">
        <v>0</v>
      </c>
      <c r="Q25" s="231">
        <v>0</v>
      </c>
      <c r="R25" s="231">
        <v>0</v>
      </c>
      <c r="S25" s="231">
        <v>0</v>
      </c>
      <c r="T25" s="231">
        <v>0</v>
      </c>
      <c r="U25" s="231">
        <v>0</v>
      </c>
      <c r="V25" s="231">
        <v>0</v>
      </c>
      <c r="W25" s="231">
        <v>0</v>
      </c>
      <c r="X25" s="285">
        <v>0</v>
      </c>
      <c r="Y25" s="231">
        <v>0</v>
      </c>
    </row>
    <row r="26" spans="1:31" ht="31.5" x14ac:dyDescent="0.25">
      <c r="A26" s="52" t="s">
        <v>155</v>
      </c>
      <c r="B26" s="40" t="s">
        <v>355</v>
      </c>
      <c r="C26" s="285">
        <v>0</v>
      </c>
      <c r="D26" s="231">
        <v>0</v>
      </c>
      <c r="E26" s="231">
        <v>0</v>
      </c>
      <c r="F26" s="231">
        <v>0</v>
      </c>
      <c r="G26" s="231">
        <v>0</v>
      </c>
      <c r="H26" s="231">
        <f t="shared" si="3"/>
        <v>0</v>
      </c>
      <c r="I26" s="285">
        <v>0</v>
      </c>
      <c r="J26" s="231">
        <f t="shared" si="4"/>
        <v>0</v>
      </c>
      <c r="K26" s="231">
        <v>0</v>
      </c>
      <c r="L26" s="231">
        <f t="shared" si="4"/>
        <v>0</v>
      </c>
      <c r="M26" s="231">
        <v>0</v>
      </c>
      <c r="N26" s="231">
        <f t="shared" si="4"/>
        <v>0</v>
      </c>
      <c r="O26" s="231">
        <v>0</v>
      </c>
      <c r="P26" s="231">
        <v>0</v>
      </c>
      <c r="Q26" s="231">
        <v>0</v>
      </c>
      <c r="R26" s="231">
        <v>0</v>
      </c>
      <c r="S26" s="231">
        <v>0</v>
      </c>
      <c r="T26" s="231">
        <v>0</v>
      </c>
      <c r="U26" s="231">
        <v>0</v>
      </c>
      <c r="V26" s="231">
        <v>0</v>
      </c>
      <c r="W26" s="231">
        <v>0</v>
      </c>
      <c r="X26" s="285">
        <v>0</v>
      </c>
      <c r="Y26" s="231">
        <v>0</v>
      </c>
    </row>
    <row r="27" spans="1:31" x14ac:dyDescent="0.25">
      <c r="A27" s="52" t="s">
        <v>154</v>
      </c>
      <c r="B27" s="40" t="s">
        <v>153</v>
      </c>
      <c r="C27" s="285">
        <f>C29*1.2</f>
        <v>0</v>
      </c>
      <c r="D27" s="231">
        <f>D29*1.2</f>
        <v>40.014013200000001</v>
      </c>
      <c r="E27" s="231">
        <f>E29*1.2</f>
        <v>40.014013200000001</v>
      </c>
      <c r="F27" s="231">
        <f>F29*1.2</f>
        <v>40.014013200000001</v>
      </c>
      <c r="G27" s="231">
        <v>0</v>
      </c>
      <c r="H27" s="231">
        <f t="shared" si="3"/>
        <v>0</v>
      </c>
      <c r="I27" s="285">
        <f>I29*1.2</f>
        <v>0</v>
      </c>
      <c r="J27" s="231">
        <f t="shared" si="4"/>
        <v>0.94561319999999993</v>
      </c>
      <c r="K27" s="231">
        <f>K29*1.2</f>
        <v>0.94561319999999993</v>
      </c>
      <c r="L27" s="231">
        <f t="shared" si="4"/>
        <v>0</v>
      </c>
      <c r="M27" s="231">
        <f>M29*1.2</f>
        <v>0</v>
      </c>
      <c r="N27" s="231">
        <f t="shared" si="4"/>
        <v>39.068400000000004</v>
      </c>
      <c r="O27" s="231">
        <f>O29*1.2</f>
        <v>39.068400000000004</v>
      </c>
      <c r="P27" s="231">
        <v>0</v>
      </c>
      <c r="Q27" s="231">
        <v>0</v>
      </c>
      <c r="R27" s="231">
        <v>0</v>
      </c>
      <c r="S27" s="231">
        <v>0</v>
      </c>
      <c r="T27" s="231">
        <v>0</v>
      </c>
      <c r="U27" s="231">
        <v>0</v>
      </c>
      <c r="V27" s="231">
        <v>0</v>
      </c>
      <c r="W27" s="231">
        <v>0</v>
      </c>
      <c r="X27" s="285">
        <f>X29*1.2</f>
        <v>0</v>
      </c>
      <c r="Y27" s="231">
        <f>Y29*1.2</f>
        <v>40.014013200000001</v>
      </c>
    </row>
    <row r="28" spans="1:31" x14ac:dyDescent="0.25">
      <c r="A28" s="52" t="s">
        <v>152</v>
      </c>
      <c r="B28" s="56" t="s">
        <v>151</v>
      </c>
      <c r="C28" s="285">
        <v>0</v>
      </c>
      <c r="D28" s="231">
        <v>0</v>
      </c>
      <c r="E28" s="231">
        <v>0</v>
      </c>
      <c r="F28" s="231">
        <v>0</v>
      </c>
      <c r="G28" s="231">
        <v>0</v>
      </c>
      <c r="H28" s="231">
        <f t="shared" si="3"/>
        <v>0</v>
      </c>
      <c r="I28" s="285">
        <v>0</v>
      </c>
      <c r="J28" s="231">
        <f t="shared" si="4"/>
        <v>0</v>
      </c>
      <c r="K28" s="231">
        <v>0</v>
      </c>
      <c r="L28" s="231">
        <f t="shared" si="4"/>
        <v>0</v>
      </c>
      <c r="M28" s="231">
        <v>0</v>
      </c>
      <c r="N28" s="231">
        <f t="shared" si="4"/>
        <v>0</v>
      </c>
      <c r="O28" s="231">
        <v>0</v>
      </c>
      <c r="P28" s="231">
        <v>0</v>
      </c>
      <c r="Q28" s="231">
        <v>0</v>
      </c>
      <c r="R28" s="231">
        <v>0</v>
      </c>
      <c r="S28" s="231">
        <v>0</v>
      </c>
      <c r="T28" s="231">
        <v>0</v>
      </c>
      <c r="U28" s="231">
        <v>0</v>
      </c>
      <c r="V28" s="231">
        <v>0</v>
      </c>
      <c r="W28" s="231">
        <v>0</v>
      </c>
      <c r="X28" s="285">
        <v>0</v>
      </c>
      <c r="Y28" s="231">
        <v>0</v>
      </c>
    </row>
    <row r="29" spans="1:31" ht="31.5" x14ac:dyDescent="0.25">
      <c r="A29" s="55" t="s">
        <v>57</v>
      </c>
      <c r="B29" s="54" t="s">
        <v>150</v>
      </c>
      <c r="C29" s="284">
        <f t="shared" ref="C29" si="5">C30+C31+C32+C33</f>
        <v>0</v>
      </c>
      <c r="D29" s="229">
        <f>SUM(D30:D33)</f>
        <v>33.345011</v>
      </c>
      <c r="E29" s="229">
        <f>SUM(E30:E33)</f>
        <v>33.345011</v>
      </c>
      <c r="F29" s="229">
        <f>SUM(F30:F33)</f>
        <v>33.345011</v>
      </c>
      <c r="G29" s="229">
        <v>0</v>
      </c>
      <c r="H29" s="229">
        <f>I29</f>
        <v>0</v>
      </c>
      <c r="I29" s="284">
        <f t="shared" ref="I29" si="6">I30+I31+I32+I33</f>
        <v>0</v>
      </c>
      <c r="J29" s="229">
        <f t="shared" si="4"/>
        <v>0.78801100000000002</v>
      </c>
      <c r="K29" s="229">
        <f>SUM(K30:K33)</f>
        <v>0.78801100000000002</v>
      </c>
      <c r="L29" s="229">
        <f t="shared" si="4"/>
        <v>0</v>
      </c>
      <c r="M29" s="229">
        <f>SUM(M30:M33)</f>
        <v>0</v>
      </c>
      <c r="N29" s="229">
        <f t="shared" si="4"/>
        <v>32.557000000000002</v>
      </c>
      <c r="O29" s="229">
        <f>SUM(O30:O33)</f>
        <v>32.557000000000002</v>
      </c>
      <c r="P29" s="229">
        <v>0</v>
      </c>
      <c r="Q29" s="229">
        <v>0</v>
      </c>
      <c r="R29" s="229">
        <v>0</v>
      </c>
      <c r="S29" s="229">
        <v>0</v>
      </c>
      <c r="T29" s="229">
        <v>0</v>
      </c>
      <c r="U29" s="229">
        <v>0</v>
      </c>
      <c r="V29" s="229">
        <v>0</v>
      </c>
      <c r="W29" s="229">
        <v>0</v>
      </c>
      <c r="X29" s="284">
        <f t="shared" ref="X29" si="7">X30+X31+X32+X33</f>
        <v>0</v>
      </c>
      <c r="Y29" s="229">
        <f>SUM(Y30:Y33)</f>
        <v>33.345011</v>
      </c>
    </row>
    <row r="30" spans="1:31" x14ac:dyDescent="0.25">
      <c r="A30" s="55" t="s">
        <v>149</v>
      </c>
      <c r="B30" s="40" t="s">
        <v>148</v>
      </c>
      <c r="C30" s="285">
        <v>0</v>
      </c>
      <c r="D30" s="231">
        <v>0.78801100000000002</v>
      </c>
      <c r="E30" s="231">
        <v>0.78801100000000002</v>
      </c>
      <c r="F30" s="231">
        <v>0.78801100000000002</v>
      </c>
      <c r="G30" s="231">
        <v>0</v>
      </c>
      <c r="H30" s="231">
        <f t="shared" si="3"/>
        <v>0</v>
      </c>
      <c r="I30" s="285">
        <v>0</v>
      </c>
      <c r="J30" s="231">
        <f t="shared" si="4"/>
        <v>0.78801100000000002</v>
      </c>
      <c r="K30" s="231">
        <v>0.78801100000000002</v>
      </c>
      <c r="L30" s="231">
        <f t="shared" si="4"/>
        <v>0</v>
      </c>
      <c r="M30" s="231">
        <v>0</v>
      </c>
      <c r="N30" s="231">
        <f t="shared" si="4"/>
        <v>0</v>
      </c>
      <c r="O30" s="231">
        <v>0</v>
      </c>
      <c r="P30" s="231">
        <v>0</v>
      </c>
      <c r="Q30" s="231">
        <v>0</v>
      </c>
      <c r="R30" s="231">
        <v>0</v>
      </c>
      <c r="S30" s="231">
        <v>0</v>
      </c>
      <c r="T30" s="231">
        <v>0</v>
      </c>
      <c r="U30" s="231">
        <v>0</v>
      </c>
      <c r="V30" s="231">
        <v>0</v>
      </c>
      <c r="W30" s="231">
        <v>0</v>
      </c>
      <c r="X30" s="285">
        <v>0</v>
      </c>
      <c r="Y30" s="231">
        <v>0.78801100000000002</v>
      </c>
      <c r="Z30" s="230"/>
      <c r="AA30" s="230"/>
    </row>
    <row r="31" spans="1:31" x14ac:dyDescent="0.25">
      <c r="A31" s="55" t="s">
        <v>147</v>
      </c>
      <c r="B31" s="40" t="s">
        <v>146</v>
      </c>
      <c r="C31" s="285">
        <v>0</v>
      </c>
      <c r="D31" s="231">
        <v>32.557000000000002</v>
      </c>
      <c r="E31" s="231">
        <v>32.557000000000002</v>
      </c>
      <c r="F31" s="231">
        <v>32.557000000000002</v>
      </c>
      <c r="G31" s="231">
        <v>0</v>
      </c>
      <c r="H31" s="231">
        <f t="shared" si="3"/>
        <v>0</v>
      </c>
      <c r="I31" s="285">
        <v>0</v>
      </c>
      <c r="J31" s="231">
        <f t="shared" si="4"/>
        <v>0</v>
      </c>
      <c r="K31" s="231">
        <v>0</v>
      </c>
      <c r="L31" s="231">
        <f t="shared" si="4"/>
        <v>0</v>
      </c>
      <c r="M31" s="231">
        <v>0</v>
      </c>
      <c r="N31" s="231">
        <f t="shared" si="4"/>
        <v>32.557000000000002</v>
      </c>
      <c r="O31" s="231">
        <v>32.557000000000002</v>
      </c>
      <c r="P31" s="231">
        <v>0</v>
      </c>
      <c r="Q31" s="231">
        <v>0</v>
      </c>
      <c r="R31" s="231">
        <v>0</v>
      </c>
      <c r="S31" s="231">
        <v>0</v>
      </c>
      <c r="T31" s="231">
        <v>0</v>
      </c>
      <c r="U31" s="231">
        <v>0</v>
      </c>
      <c r="V31" s="231">
        <v>0</v>
      </c>
      <c r="W31" s="231">
        <v>0</v>
      </c>
      <c r="X31" s="285">
        <v>0</v>
      </c>
      <c r="Y31" s="231">
        <v>32.557000000000002</v>
      </c>
      <c r="Z31" s="230"/>
    </row>
    <row r="32" spans="1:31" x14ac:dyDescent="0.25">
      <c r="A32" s="55" t="s">
        <v>145</v>
      </c>
      <c r="B32" s="40" t="s">
        <v>144</v>
      </c>
      <c r="C32" s="285">
        <v>0</v>
      </c>
      <c r="D32" s="231">
        <v>0</v>
      </c>
      <c r="E32" s="231">
        <v>0</v>
      </c>
      <c r="F32" s="231">
        <v>0</v>
      </c>
      <c r="G32" s="231">
        <v>0</v>
      </c>
      <c r="H32" s="231">
        <f t="shared" si="3"/>
        <v>0</v>
      </c>
      <c r="I32" s="285">
        <v>0</v>
      </c>
      <c r="J32" s="231">
        <f t="shared" si="4"/>
        <v>0</v>
      </c>
      <c r="K32" s="231">
        <v>0</v>
      </c>
      <c r="L32" s="231">
        <f t="shared" si="4"/>
        <v>0</v>
      </c>
      <c r="M32" s="231">
        <v>0</v>
      </c>
      <c r="N32" s="231">
        <f t="shared" si="4"/>
        <v>0</v>
      </c>
      <c r="O32" s="231">
        <v>0</v>
      </c>
      <c r="P32" s="231">
        <v>0</v>
      </c>
      <c r="Q32" s="231">
        <v>0</v>
      </c>
      <c r="R32" s="231">
        <v>0</v>
      </c>
      <c r="S32" s="231">
        <v>0</v>
      </c>
      <c r="T32" s="231">
        <v>0</v>
      </c>
      <c r="U32" s="231">
        <v>0</v>
      </c>
      <c r="V32" s="231">
        <v>0</v>
      </c>
      <c r="W32" s="231">
        <v>0</v>
      </c>
      <c r="X32" s="285">
        <v>0</v>
      </c>
      <c r="Y32" s="231">
        <v>0</v>
      </c>
    </row>
    <row r="33" spans="1:25" x14ac:dyDescent="0.25">
      <c r="A33" s="55" t="s">
        <v>143</v>
      </c>
      <c r="B33" s="40" t="s">
        <v>142</v>
      </c>
      <c r="C33" s="285">
        <v>0</v>
      </c>
      <c r="D33" s="231">
        <v>0</v>
      </c>
      <c r="E33" s="231">
        <v>0</v>
      </c>
      <c r="F33" s="231">
        <v>0</v>
      </c>
      <c r="G33" s="231">
        <v>0</v>
      </c>
      <c r="H33" s="231">
        <f t="shared" si="3"/>
        <v>0</v>
      </c>
      <c r="I33" s="285">
        <v>0</v>
      </c>
      <c r="J33" s="231">
        <f t="shared" si="4"/>
        <v>0</v>
      </c>
      <c r="K33" s="231">
        <v>0</v>
      </c>
      <c r="L33" s="231">
        <f t="shared" si="4"/>
        <v>0</v>
      </c>
      <c r="M33" s="231">
        <v>0</v>
      </c>
      <c r="N33" s="231">
        <f t="shared" si="4"/>
        <v>0</v>
      </c>
      <c r="O33" s="231">
        <v>0</v>
      </c>
      <c r="P33" s="231">
        <v>0</v>
      </c>
      <c r="Q33" s="231">
        <v>0</v>
      </c>
      <c r="R33" s="231">
        <v>0</v>
      </c>
      <c r="S33" s="231">
        <v>0</v>
      </c>
      <c r="T33" s="231">
        <v>0</v>
      </c>
      <c r="U33" s="231">
        <v>0</v>
      </c>
      <c r="V33" s="231">
        <v>0</v>
      </c>
      <c r="W33" s="231">
        <v>0</v>
      </c>
      <c r="X33" s="285">
        <v>0</v>
      </c>
      <c r="Y33" s="231">
        <v>0</v>
      </c>
    </row>
    <row r="34" spans="1:25" x14ac:dyDescent="0.25">
      <c r="A34" s="55" t="s">
        <v>56</v>
      </c>
      <c r="B34" s="54" t="s">
        <v>141</v>
      </c>
      <c r="C34" s="285" t="s">
        <v>450</v>
      </c>
      <c r="D34" s="232" t="s">
        <v>450</v>
      </c>
      <c r="E34" s="232" t="s">
        <v>450</v>
      </c>
      <c r="F34" s="232" t="s">
        <v>450</v>
      </c>
      <c r="G34" s="232" t="s">
        <v>450</v>
      </c>
      <c r="H34" s="231" t="str">
        <f t="shared" si="3"/>
        <v>нд</v>
      </c>
      <c r="I34" s="285" t="s">
        <v>450</v>
      </c>
      <c r="J34" s="231" t="str">
        <f t="shared" si="4"/>
        <v>нд</v>
      </c>
      <c r="K34" s="232" t="s">
        <v>450</v>
      </c>
      <c r="L34" s="231" t="str">
        <f t="shared" si="4"/>
        <v>нд</v>
      </c>
      <c r="M34" s="232" t="s">
        <v>450</v>
      </c>
      <c r="N34" s="231" t="str">
        <f t="shared" si="4"/>
        <v>нд</v>
      </c>
      <c r="O34" s="232" t="s">
        <v>450</v>
      </c>
      <c r="P34" s="232" t="s">
        <v>450</v>
      </c>
      <c r="Q34" s="232" t="s">
        <v>450</v>
      </c>
      <c r="R34" s="232" t="s">
        <v>450</v>
      </c>
      <c r="S34" s="232" t="s">
        <v>450</v>
      </c>
      <c r="T34" s="232" t="s">
        <v>450</v>
      </c>
      <c r="U34" s="232" t="s">
        <v>450</v>
      </c>
      <c r="V34" s="232" t="s">
        <v>450</v>
      </c>
      <c r="W34" s="232" t="s">
        <v>450</v>
      </c>
      <c r="X34" s="285" t="s">
        <v>450</v>
      </c>
      <c r="Y34" s="232" t="s">
        <v>450</v>
      </c>
    </row>
    <row r="35" spans="1:25" x14ac:dyDescent="0.25">
      <c r="A35" s="52" t="s">
        <v>140</v>
      </c>
      <c r="B35" s="51" t="s">
        <v>139</v>
      </c>
      <c r="C35" s="285" t="s">
        <v>450</v>
      </c>
      <c r="D35" s="232" t="s">
        <v>450</v>
      </c>
      <c r="E35" s="232" t="s">
        <v>450</v>
      </c>
      <c r="F35" s="232" t="s">
        <v>450</v>
      </c>
      <c r="G35" s="232" t="s">
        <v>450</v>
      </c>
      <c r="H35" s="231" t="str">
        <f t="shared" si="3"/>
        <v>нд</v>
      </c>
      <c r="I35" s="285" t="s">
        <v>450</v>
      </c>
      <c r="J35" s="231" t="str">
        <f t="shared" si="4"/>
        <v>нд</v>
      </c>
      <c r="K35" s="232" t="s">
        <v>450</v>
      </c>
      <c r="L35" s="231" t="str">
        <f t="shared" si="4"/>
        <v>нд</v>
      </c>
      <c r="M35" s="232" t="s">
        <v>450</v>
      </c>
      <c r="N35" s="231" t="str">
        <f t="shared" si="4"/>
        <v>нд</v>
      </c>
      <c r="O35" s="232" t="s">
        <v>450</v>
      </c>
      <c r="P35" s="232" t="s">
        <v>450</v>
      </c>
      <c r="Q35" s="232" t="s">
        <v>450</v>
      </c>
      <c r="R35" s="232" t="s">
        <v>450</v>
      </c>
      <c r="S35" s="232" t="s">
        <v>450</v>
      </c>
      <c r="T35" s="232" t="s">
        <v>450</v>
      </c>
      <c r="U35" s="232" t="s">
        <v>450</v>
      </c>
      <c r="V35" s="232" t="s">
        <v>450</v>
      </c>
      <c r="W35" s="232" t="s">
        <v>450</v>
      </c>
      <c r="X35" s="285" t="s">
        <v>450</v>
      </c>
      <c r="Y35" s="232" t="s">
        <v>450</v>
      </c>
    </row>
    <row r="36" spans="1:25" x14ac:dyDescent="0.25">
      <c r="A36" s="52" t="s">
        <v>138</v>
      </c>
      <c r="B36" s="51" t="s">
        <v>128</v>
      </c>
      <c r="C36" s="285" t="s">
        <v>450</v>
      </c>
      <c r="D36" s="232" t="s">
        <v>450</v>
      </c>
      <c r="E36" s="232" t="s">
        <v>450</v>
      </c>
      <c r="F36" s="232" t="s">
        <v>450</v>
      </c>
      <c r="G36" s="232" t="s">
        <v>450</v>
      </c>
      <c r="H36" s="231" t="str">
        <f t="shared" si="3"/>
        <v>нд</v>
      </c>
      <c r="I36" s="285" t="s">
        <v>450</v>
      </c>
      <c r="J36" s="231" t="str">
        <f t="shared" si="4"/>
        <v>нд</v>
      </c>
      <c r="K36" s="232" t="s">
        <v>450</v>
      </c>
      <c r="L36" s="231" t="str">
        <f t="shared" si="4"/>
        <v>нд</v>
      </c>
      <c r="M36" s="232" t="s">
        <v>450</v>
      </c>
      <c r="N36" s="231" t="str">
        <f t="shared" si="4"/>
        <v>нд</v>
      </c>
      <c r="O36" s="232" t="s">
        <v>450</v>
      </c>
      <c r="P36" s="232" t="s">
        <v>450</v>
      </c>
      <c r="Q36" s="232" t="s">
        <v>450</v>
      </c>
      <c r="R36" s="232" t="s">
        <v>450</v>
      </c>
      <c r="S36" s="232" t="s">
        <v>450</v>
      </c>
      <c r="T36" s="232" t="s">
        <v>450</v>
      </c>
      <c r="U36" s="232" t="s">
        <v>450</v>
      </c>
      <c r="V36" s="232" t="s">
        <v>450</v>
      </c>
      <c r="W36" s="232" t="s">
        <v>450</v>
      </c>
      <c r="X36" s="285" t="s">
        <v>450</v>
      </c>
      <c r="Y36" s="232" t="s">
        <v>450</v>
      </c>
    </row>
    <row r="37" spans="1:25" x14ac:dyDescent="0.25">
      <c r="A37" s="52" t="s">
        <v>137</v>
      </c>
      <c r="B37" s="51" t="s">
        <v>126</v>
      </c>
      <c r="C37" s="285" t="s">
        <v>450</v>
      </c>
      <c r="D37" s="232" t="s">
        <v>450</v>
      </c>
      <c r="E37" s="232" t="s">
        <v>450</v>
      </c>
      <c r="F37" s="232" t="s">
        <v>450</v>
      </c>
      <c r="G37" s="232" t="s">
        <v>450</v>
      </c>
      <c r="H37" s="231" t="str">
        <f t="shared" si="3"/>
        <v>нд</v>
      </c>
      <c r="I37" s="285" t="s">
        <v>450</v>
      </c>
      <c r="J37" s="231" t="str">
        <f t="shared" si="4"/>
        <v>нд</v>
      </c>
      <c r="K37" s="232" t="s">
        <v>450</v>
      </c>
      <c r="L37" s="231" t="str">
        <f t="shared" si="4"/>
        <v>нд</v>
      </c>
      <c r="M37" s="232" t="s">
        <v>450</v>
      </c>
      <c r="N37" s="231" t="str">
        <f t="shared" si="4"/>
        <v>нд</v>
      </c>
      <c r="O37" s="232" t="s">
        <v>450</v>
      </c>
      <c r="P37" s="232" t="s">
        <v>450</v>
      </c>
      <c r="Q37" s="232" t="s">
        <v>450</v>
      </c>
      <c r="R37" s="232" t="s">
        <v>450</v>
      </c>
      <c r="S37" s="232" t="s">
        <v>450</v>
      </c>
      <c r="T37" s="232" t="s">
        <v>450</v>
      </c>
      <c r="U37" s="232" t="s">
        <v>450</v>
      </c>
      <c r="V37" s="232" t="s">
        <v>450</v>
      </c>
      <c r="W37" s="232" t="s">
        <v>450</v>
      </c>
      <c r="X37" s="285" t="s">
        <v>450</v>
      </c>
      <c r="Y37" s="232" t="s">
        <v>450</v>
      </c>
    </row>
    <row r="38" spans="1:25" x14ac:dyDescent="0.25">
      <c r="A38" s="52" t="s">
        <v>136</v>
      </c>
      <c r="B38" s="40" t="s">
        <v>124</v>
      </c>
      <c r="C38" s="285" t="s">
        <v>450</v>
      </c>
      <c r="D38" s="232" t="s">
        <v>450</v>
      </c>
      <c r="E38" s="232" t="s">
        <v>450</v>
      </c>
      <c r="F38" s="232" t="s">
        <v>450</v>
      </c>
      <c r="G38" s="232" t="s">
        <v>450</v>
      </c>
      <c r="H38" s="231" t="str">
        <f t="shared" si="3"/>
        <v>нд</v>
      </c>
      <c r="I38" s="285" t="s">
        <v>450</v>
      </c>
      <c r="J38" s="231" t="str">
        <f t="shared" si="4"/>
        <v>нд</v>
      </c>
      <c r="K38" s="232" t="s">
        <v>450</v>
      </c>
      <c r="L38" s="231" t="str">
        <f t="shared" si="4"/>
        <v>нд</v>
      </c>
      <c r="M38" s="232" t="s">
        <v>450</v>
      </c>
      <c r="N38" s="231" t="str">
        <f t="shared" si="4"/>
        <v>нд</v>
      </c>
      <c r="O38" s="232" t="s">
        <v>450</v>
      </c>
      <c r="P38" s="232" t="s">
        <v>450</v>
      </c>
      <c r="Q38" s="232" t="s">
        <v>450</v>
      </c>
      <c r="R38" s="232" t="s">
        <v>450</v>
      </c>
      <c r="S38" s="232" t="s">
        <v>450</v>
      </c>
      <c r="T38" s="232" t="s">
        <v>450</v>
      </c>
      <c r="U38" s="232" t="s">
        <v>450</v>
      </c>
      <c r="V38" s="232" t="s">
        <v>450</v>
      </c>
      <c r="W38" s="232" t="s">
        <v>450</v>
      </c>
      <c r="X38" s="285" t="s">
        <v>450</v>
      </c>
      <c r="Y38" s="232" t="s">
        <v>450</v>
      </c>
    </row>
    <row r="39" spans="1:25" x14ac:dyDescent="0.25">
      <c r="A39" s="52" t="s">
        <v>135</v>
      </c>
      <c r="B39" s="40" t="s">
        <v>122</v>
      </c>
      <c r="C39" s="285" t="s">
        <v>450</v>
      </c>
      <c r="D39" s="232" t="s">
        <v>450</v>
      </c>
      <c r="E39" s="232" t="s">
        <v>450</v>
      </c>
      <c r="F39" s="232" t="s">
        <v>450</v>
      </c>
      <c r="G39" s="232" t="s">
        <v>450</v>
      </c>
      <c r="H39" s="231" t="str">
        <f t="shared" si="3"/>
        <v>нд</v>
      </c>
      <c r="I39" s="285" t="s">
        <v>450</v>
      </c>
      <c r="J39" s="231" t="str">
        <f t="shared" si="4"/>
        <v>нд</v>
      </c>
      <c r="K39" s="232" t="s">
        <v>450</v>
      </c>
      <c r="L39" s="231" t="str">
        <f t="shared" si="4"/>
        <v>нд</v>
      </c>
      <c r="M39" s="232" t="s">
        <v>450</v>
      </c>
      <c r="N39" s="231" t="str">
        <f t="shared" si="4"/>
        <v>нд</v>
      </c>
      <c r="O39" s="232" t="s">
        <v>450</v>
      </c>
      <c r="P39" s="232" t="s">
        <v>450</v>
      </c>
      <c r="Q39" s="232" t="s">
        <v>450</v>
      </c>
      <c r="R39" s="232" t="s">
        <v>450</v>
      </c>
      <c r="S39" s="232" t="s">
        <v>450</v>
      </c>
      <c r="T39" s="232" t="s">
        <v>450</v>
      </c>
      <c r="U39" s="232" t="s">
        <v>450</v>
      </c>
      <c r="V39" s="232" t="s">
        <v>450</v>
      </c>
      <c r="W39" s="232" t="s">
        <v>450</v>
      </c>
      <c r="X39" s="285" t="s">
        <v>450</v>
      </c>
      <c r="Y39" s="232" t="s">
        <v>450</v>
      </c>
    </row>
    <row r="40" spans="1:25" x14ac:dyDescent="0.25">
      <c r="A40" s="52" t="s">
        <v>134</v>
      </c>
      <c r="B40" s="40" t="s">
        <v>120</v>
      </c>
      <c r="C40" s="285" t="s">
        <v>450</v>
      </c>
      <c r="D40" s="232" t="s">
        <v>450</v>
      </c>
      <c r="E40" s="232" t="s">
        <v>450</v>
      </c>
      <c r="F40" s="232" t="s">
        <v>450</v>
      </c>
      <c r="G40" s="232" t="s">
        <v>450</v>
      </c>
      <c r="H40" s="231" t="str">
        <f t="shared" si="3"/>
        <v>нд</v>
      </c>
      <c r="I40" s="285" t="s">
        <v>450</v>
      </c>
      <c r="J40" s="231" t="str">
        <f t="shared" si="4"/>
        <v>нд</v>
      </c>
      <c r="K40" s="232" t="s">
        <v>450</v>
      </c>
      <c r="L40" s="231" t="str">
        <f t="shared" si="4"/>
        <v>нд</v>
      </c>
      <c r="M40" s="232" t="s">
        <v>450</v>
      </c>
      <c r="N40" s="231" t="str">
        <f t="shared" si="4"/>
        <v>нд</v>
      </c>
      <c r="O40" s="232" t="s">
        <v>450</v>
      </c>
      <c r="P40" s="232" t="s">
        <v>450</v>
      </c>
      <c r="Q40" s="232" t="s">
        <v>450</v>
      </c>
      <c r="R40" s="232" t="s">
        <v>450</v>
      </c>
      <c r="S40" s="232" t="s">
        <v>450</v>
      </c>
      <c r="T40" s="232" t="s">
        <v>450</v>
      </c>
      <c r="U40" s="232" t="s">
        <v>450</v>
      </c>
      <c r="V40" s="232" t="s">
        <v>450</v>
      </c>
      <c r="W40" s="232" t="s">
        <v>450</v>
      </c>
      <c r="X40" s="285" t="s">
        <v>450</v>
      </c>
      <c r="Y40" s="232" t="s">
        <v>450</v>
      </c>
    </row>
    <row r="41" spans="1:25" ht="18.75" x14ac:dyDescent="0.25">
      <c r="A41" s="52" t="s">
        <v>133</v>
      </c>
      <c r="B41" s="51" t="s">
        <v>489</v>
      </c>
      <c r="C41" s="285" t="s">
        <v>450</v>
      </c>
      <c r="D41" s="232" t="s">
        <v>450</v>
      </c>
      <c r="E41" s="232" t="s">
        <v>450</v>
      </c>
      <c r="F41" s="232" t="s">
        <v>450</v>
      </c>
      <c r="G41" s="232" t="s">
        <v>450</v>
      </c>
      <c r="H41" s="231" t="str">
        <f t="shared" si="3"/>
        <v>нд</v>
      </c>
      <c r="I41" s="285" t="s">
        <v>450</v>
      </c>
      <c r="J41" s="231" t="str">
        <f t="shared" si="4"/>
        <v>нд</v>
      </c>
      <c r="K41" s="232" t="s">
        <v>450</v>
      </c>
      <c r="L41" s="231" t="str">
        <f t="shared" si="4"/>
        <v>нд</v>
      </c>
      <c r="M41" s="232" t="s">
        <v>450</v>
      </c>
      <c r="N41" s="231" t="str">
        <f t="shared" si="4"/>
        <v>нд</v>
      </c>
      <c r="O41" s="232" t="s">
        <v>450</v>
      </c>
      <c r="P41" s="232" t="s">
        <v>450</v>
      </c>
      <c r="Q41" s="232" t="s">
        <v>450</v>
      </c>
      <c r="R41" s="232" t="s">
        <v>450</v>
      </c>
      <c r="S41" s="232" t="s">
        <v>450</v>
      </c>
      <c r="T41" s="232" t="s">
        <v>450</v>
      </c>
      <c r="U41" s="232" t="s">
        <v>450</v>
      </c>
      <c r="V41" s="232" t="s">
        <v>450</v>
      </c>
      <c r="W41" s="232" t="s">
        <v>450</v>
      </c>
      <c r="X41" s="285" t="s">
        <v>450</v>
      </c>
      <c r="Y41" s="232" t="s">
        <v>450</v>
      </c>
    </row>
    <row r="42" spans="1:25" x14ac:dyDescent="0.25">
      <c r="A42" s="55" t="s">
        <v>55</v>
      </c>
      <c r="B42" s="54" t="s">
        <v>132</v>
      </c>
      <c r="C42" s="285" t="s">
        <v>450</v>
      </c>
      <c r="D42" s="232" t="s">
        <v>450</v>
      </c>
      <c r="E42" s="232" t="s">
        <v>450</v>
      </c>
      <c r="F42" s="232" t="s">
        <v>450</v>
      </c>
      <c r="G42" s="232" t="s">
        <v>450</v>
      </c>
      <c r="H42" s="231" t="str">
        <f t="shared" si="3"/>
        <v>нд</v>
      </c>
      <c r="I42" s="285" t="s">
        <v>450</v>
      </c>
      <c r="J42" s="231" t="str">
        <f t="shared" si="4"/>
        <v>нд</v>
      </c>
      <c r="K42" s="232" t="s">
        <v>450</v>
      </c>
      <c r="L42" s="231" t="str">
        <f t="shared" si="4"/>
        <v>нд</v>
      </c>
      <c r="M42" s="232" t="s">
        <v>450</v>
      </c>
      <c r="N42" s="231" t="str">
        <f t="shared" si="4"/>
        <v>нд</v>
      </c>
      <c r="O42" s="232" t="s">
        <v>450</v>
      </c>
      <c r="P42" s="232" t="s">
        <v>450</v>
      </c>
      <c r="Q42" s="232" t="s">
        <v>450</v>
      </c>
      <c r="R42" s="232" t="s">
        <v>450</v>
      </c>
      <c r="S42" s="232" t="s">
        <v>450</v>
      </c>
      <c r="T42" s="232" t="s">
        <v>450</v>
      </c>
      <c r="U42" s="232" t="s">
        <v>450</v>
      </c>
      <c r="V42" s="232" t="s">
        <v>450</v>
      </c>
      <c r="W42" s="232" t="s">
        <v>450</v>
      </c>
      <c r="X42" s="285" t="s">
        <v>450</v>
      </c>
      <c r="Y42" s="232" t="s">
        <v>450</v>
      </c>
    </row>
    <row r="43" spans="1:25" x14ac:dyDescent="0.25">
      <c r="A43" s="52" t="s">
        <v>131</v>
      </c>
      <c r="B43" s="40" t="s">
        <v>130</v>
      </c>
      <c r="C43" s="285" t="s">
        <v>450</v>
      </c>
      <c r="D43" s="232" t="s">
        <v>450</v>
      </c>
      <c r="E43" s="232" t="s">
        <v>450</v>
      </c>
      <c r="F43" s="232" t="s">
        <v>450</v>
      </c>
      <c r="G43" s="232" t="s">
        <v>450</v>
      </c>
      <c r="H43" s="231" t="str">
        <f t="shared" si="3"/>
        <v>нд</v>
      </c>
      <c r="I43" s="285" t="s">
        <v>450</v>
      </c>
      <c r="J43" s="231" t="str">
        <f t="shared" si="4"/>
        <v>нд</v>
      </c>
      <c r="K43" s="232" t="s">
        <v>450</v>
      </c>
      <c r="L43" s="231" t="str">
        <f t="shared" si="4"/>
        <v>нд</v>
      </c>
      <c r="M43" s="232" t="s">
        <v>450</v>
      </c>
      <c r="N43" s="231" t="str">
        <f t="shared" si="4"/>
        <v>нд</v>
      </c>
      <c r="O43" s="232" t="s">
        <v>450</v>
      </c>
      <c r="P43" s="232" t="s">
        <v>450</v>
      </c>
      <c r="Q43" s="232" t="s">
        <v>450</v>
      </c>
      <c r="R43" s="232" t="s">
        <v>450</v>
      </c>
      <c r="S43" s="232" t="s">
        <v>450</v>
      </c>
      <c r="T43" s="232" t="s">
        <v>450</v>
      </c>
      <c r="U43" s="232" t="s">
        <v>450</v>
      </c>
      <c r="V43" s="232" t="s">
        <v>450</v>
      </c>
      <c r="W43" s="232" t="s">
        <v>450</v>
      </c>
      <c r="X43" s="285" t="s">
        <v>450</v>
      </c>
      <c r="Y43" s="232" t="s">
        <v>450</v>
      </c>
    </row>
    <row r="44" spans="1:25" x14ac:dyDescent="0.25">
      <c r="A44" s="52" t="s">
        <v>129</v>
      </c>
      <c r="B44" s="40" t="s">
        <v>128</v>
      </c>
      <c r="C44" s="285" t="s">
        <v>450</v>
      </c>
      <c r="D44" s="232" t="s">
        <v>450</v>
      </c>
      <c r="E44" s="232" t="s">
        <v>450</v>
      </c>
      <c r="F44" s="232" t="s">
        <v>450</v>
      </c>
      <c r="G44" s="232" t="s">
        <v>450</v>
      </c>
      <c r="H44" s="231" t="str">
        <f t="shared" si="3"/>
        <v>нд</v>
      </c>
      <c r="I44" s="285" t="s">
        <v>450</v>
      </c>
      <c r="J44" s="231" t="str">
        <f t="shared" si="4"/>
        <v>нд</v>
      </c>
      <c r="K44" s="232" t="s">
        <v>450</v>
      </c>
      <c r="L44" s="231" t="str">
        <f t="shared" si="4"/>
        <v>нд</v>
      </c>
      <c r="M44" s="232" t="s">
        <v>450</v>
      </c>
      <c r="N44" s="231" t="str">
        <f t="shared" si="4"/>
        <v>нд</v>
      </c>
      <c r="O44" s="232" t="s">
        <v>450</v>
      </c>
      <c r="P44" s="232" t="s">
        <v>450</v>
      </c>
      <c r="Q44" s="232" t="s">
        <v>450</v>
      </c>
      <c r="R44" s="232" t="s">
        <v>450</v>
      </c>
      <c r="S44" s="232" t="s">
        <v>450</v>
      </c>
      <c r="T44" s="232" t="s">
        <v>450</v>
      </c>
      <c r="U44" s="232" t="s">
        <v>450</v>
      </c>
      <c r="V44" s="232" t="s">
        <v>450</v>
      </c>
      <c r="W44" s="232" t="s">
        <v>450</v>
      </c>
      <c r="X44" s="285" t="s">
        <v>450</v>
      </c>
      <c r="Y44" s="232" t="s">
        <v>450</v>
      </c>
    </row>
    <row r="45" spans="1:25" x14ac:dyDescent="0.25">
      <c r="A45" s="52" t="s">
        <v>127</v>
      </c>
      <c r="B45" s="40" t="s">
        <v>126</v>
      </c>
      <c r="C45" s="285" t="s">
        <v>450</v>
      </c>
      <c r="D45" s="232" t="s">
        <v>450</v>
      </c>
      <c r="E45" s="232" t="s">
        <v>450</v>
      </c>
      <c r="F45" s="232" t="s">
        <v>450</v>
      </c>
      <c r="G45" s="232" t="s">
        <v>450</v>
      </c>
      <c r="H45" s="231" t="str">
        <f t="shared" si="3"/>
        <v>нд</v>
      </c>
      <c r="I45" s="285" t="s">
        <v>450</v>
      </c>
      <c r="J45" s="231" t="str">
        <f t="shared" si="4"/>
        <v>нд</v>
      </c>
      <c r="K45" s="232" t="s">
        <v>450</v>
      </c>
      <c r="L45" s="231" t="str">
        <f t="shared" si="4"/>
        <v>нд</v>
      </c>
      <c r="M45" s="232" t="s">
        <v>450</v>
      </c>
      <c r="N45" s="231" t="str">
        <f t="shared" si="4"/>
        <v>нд</v>
      </c>
      <c r="O45" s="232" t="s">
        <v>450</v>
      </c>
      <c r="P45" s="232" t="s">
        <v>450</v>
      </c>
      <c r="Q45" s="232" t="s">
        <v>450</v>
      </c>
      <c r="R45" s="232" t="s">
        <v>450</v>
      </c>
      <c r="S45" s="232" t="s">
        <v>450</v>
      </c>
      <c r="T45" s="232" t="s">
        <v>450</v>
      </c>
      <c r="U45" s="232" t="s">
        <v>450</v>
      </c>
      <c r="V45" s="232" t="s">
        <v>450</v>
      </c>
      <c r="W45" s="232" t="s">
        <v>450</v>
      </c>
      <c r="X45" s="285" t="s">
        <v>450</v>
      </c>
      <c r="Y45" s="232" t="s">
        <v>450</v>
      </c>
    </row>
    <row r="46" spans="1:25" x14ac:dyDescent="0.25">
      <c r="A46" s="52" t="s">
        <v>125</v>
      </c>
      <c r="B46" s="40" t="s">
        <v>124</v>
      </c>
      <c r="C46" s="285" t="s">
        <v>450</v>
      </c>
      <c r="D46" s="232" t="s">
        <v>450</v>
      </c>
      <c r="E46" s="232" t="s">
        <v>450</v>
      </c>
      <c r="F46" s="232" t="s">
        <v>450</v>
      </c>
      <c r="G46" s="232" t="s">
        <v>450</v>
      </c>
      <c r="H46" s="231" t="str">
        <f t="shared" si="3"/>
        <v>нд</v>
      </c>
      <c r="I46" s="285" t="s">
        <v>450</v>
      </c>
      <c r="J46" s="231" t="str">
        <f t="shared" si="4"/>
        <v>нд</v>
      </c>
      <c r="K46" s="232" t="s">
        <v>450</v>
      </c>
      <c r="L46" s="231" t="str">
        <f t="shared" si="4"/>
        <v>нд</v>
      </c>
      <c r="M46" s="232" t="s">
        <v>450</v>
      </c>
      <c r="N46" s="231" t="str">
        <f t="shared" si="4"/>
        <v>нд</v>
      </c>
      <c r="O46" s="232" t="s">
        <v>450</v>
      </c>
      <c r="P46" s="232" t="s">
        <v>450</v>
      </c>
      <c r="Q46" s="232" t="s">
        <v>450</v>
      </c>
      <c r="R46" s="232" t="s">
        <v>450</v>
      </c>
      <c r="S46" s="232" t="s">
        <v>450</v>
      </c>
      <c r="T46" s="232" t="s">
        <v>450</v>
      </c>
      <c r="U46" s="232" t="s">
        <v>450</v>
      </c>
      <c r="V46" s="232" t="s">
        <v>450</v>
      </c>
      <c r="W46" s="232" t="s">
        <v>450</v>
      </c>
      <c r="X46" s="285" t="s">
        <v>450</v>
      </c>
      <c r="Y46" s="232" t="s">
        <v>450</v>
      </c>
    </row>
    <row r="47" spans="1:25" x14ac:dyDescent="0.25">
      <c r="A47" s="52" t="s">
        <v>123</v>
      </c>
      <c r="B47" s="40" t="s">
        <v>122</v>
      </c>
      <c r="C47" s="285" t="s">
        <v>450</v>
      </c>
      <c r="D47" s="232" t="s">
        <v>450</v>
      </c>
      <c r="E47" s="232" t="s">
        <v>450</v>
      </c>
      <c r="F47" s="232" t="s">
        <v>450</v>
      </c>
      <c r="G47" s="232" t="s">
        <v>450</v>
      </c>
      <c r="H47" s="231" t="str">
        <f t="shared" si="3"/>
        <v>нд</v>
      </c>
      <c r="I47" s="285" t="s">
        <v>450</v>
      </c>
      <c r="J47" s="231" t="str">
        <f t="shared" si="4"/>
        <v>нд</v>
      </c>
      <c r="K47" s="232" t="s">
        <v>450</v>
      </c>
      <c r="L47" s="231" t="str">
        <f t="shared" si="4"/>
        <v>нд</v>
      </c>
      <c r="M47" s="232" t="s">
        <v>450</v>
      </c>
      <c r="N47" s="231" t="str">
        <f t="shared" si="4"/>
        <v>нд</v>
      </c>
      <c r="O47" s="232" t="s">
        <v>450</v>
      </c>
      <c r="P47" s="232" t="s">
        <v>450</v>
      </c>
      <c r="Q47" s="232" t="s">
        <v>450</v>
      </c>
      <c r="R47" s="232" t="s">
        <v>450</v>
      </c>
      <c r="S47" s="232" t="s">
        <v>450</v>
      </c>
      <c r="T47" s="232" t="s">
        <v>450</v>
      </c>
      <c r="U47" s="232" t="s">
        <v>450</v>
      </c>
      <c r="V47" s="232" t="s">
        <v>450</v>
      </c>
      <c r="W47" s="232" t="s">
        <v>450</v>
      </c>
      <c r="X47" s="285" t="s">
        <v>450</v>
      </c>
      <c r="Y47" s="232" t="s">
        <v>450</v>
      </c>
    </row>
    <row r="48" spans="1:25" x14ac:dyDescent="0.25">
      <c r="A48" s="52" t="s">
        <v>121</v>
      </c>
      <c r="B48" s="40" t="s">
        <v>120</v>
      </c>
      <c r="C48" s="285" t="s">
        <v>450</v>
      </c>
      <c r="D48" s="232" t="s">
        <v>450</v>
      </c>
      <c r="E48" s="232" t="s">
        <v>450</v>
      </c>
      <c r="F48" s="232" t="s">
        <v>450</v>
      </c>
      <c r="G48" s="232" t="s">
        <v>450</v>
      </c>
      <c r="H48" s="231" t="str">
        <f t="shared" si="3"/>
        <v>нд</v>
      </c>
      <c r="I48" s="285" t="s">
        <v>450</v>
      </c>
      <c r="J48" s="231" t="str">
        <f t="shared" si="4"/>
        <v>нд</v>
      </c>
      <c r="K48" s="232" t="s">
        <v>450</v>
      </c>
      <c r="L48" s="231" t="str">
        <f t="shared" si="4"/>
        <v>нд</v>
      </c>
      <c r="M48" s="232" t="s">
        <v>450</v>
      </c>
      <c r="N48" s="231" t="str">
        <f t="shared" si="4"/>
        <v>нд</v>
      </c>
      <c r="O48" s="232" t="s">
        <v>450</v>
      </c>
      <c r="P48" s="232" t="s">
        <v>450</v>
      </c>
      <c r="Q48" s="232" t="s">
        <v>450</v>
      </c>
      <c r="R48" s="232" t="s">
        <v>450</v>
      </c>
      <c r="S48" s="232" t="s">
        <v>450</v>
      </c>
      <c r="T48" s="232" t="s">
        <v>450</v>
      </c>
      <c r="U48" s="232" t="s">
        <v>450</v>
      </c>
      <c r="V48" s="232" t="s">
        <v>450</v>
      </c>
      <c r="W48" s="232" t="s">
        <v>450</v>
      </c>
      <c r="X48" s="285" t="s">
        <v>450</v>
      </c>
      <c r="Y48" s="232" t="s">
        <v>450</v>
      </c>
    </row>
    <row r="49" spans="1:25" ht="18.75" x14ac:dyDescent="0.25">
      <c r="A49" s="52" t="s">
        <v>119</v>
      </c>
      <c r="B49" s="51" t="s">
        <v>489</v>
      </c>
      <c r="C49" s="285" t="s">
        <v>450</v>
      </c>
      <c r="D49" s="232" t="s">
        <v>450</v>
      </c>
      <c r="E49" s="232" t="s">
        <v>450</v>
      </c>
      <c r="F49" s="232" t="s">
        <v>450</v>
      </c>
      <c r="G49" s="232" t="s">
        <v>450</v>
      </c>
      <c r="H49" s="231" t="str">
        <f t="shared" si="3"/>
        <v>нд</v>
      </c>
      <c r="I49" s="285" t="s">
        <v>450</v>
      </c>
      <c r="J49" s="231" t="str">
        <f t="shared" si="4"/>
        <v>нд</v>
      </c>
      <c r="K49" s="232" t="s">
        <v>450</v>
      </c>
      <c r="L49" s="231" t="str">
        <f t="shared" si="4"/>
        <v>нд</v>
      </c>
      <c r="M49" s="232" t="s">
        <v>450</v>
      </c>
      <c r="N49" s="231" t="str">
        <f t="shared" si="4"/>
        <v>нд</v>
      </c>
      <c r="O49" s="232" t="s">
        <v>450</v>
      </c>
      <c r="P49" s="232" t="s">
        <v>450</v>
      </c>
      <c r="Q49" s="232" t="s">
        <v>450</v>
      </c>
      <c r="R49" s="232" t="s">
        <v>450</v>
      </c>
      <c r="S49" s="232" t="s">
        <v>450</v>
      </c>
      <c r="T49" s="232" t="s">
        <v>450</v>
      </c>
      <c r="U49" s="232" t="s">
        <v>450</v>
      </c>
      <c r="V49" s="232" t="s">
        <v>450</v>
      </c>
      <c r="W49" s="232" t="s">
        <v>450</v>
      </c>
      <c r="X49" s="285" t="s">
        <v>450</v>
      </c>
      <c r="Y49" s="232" t="s">
        <v>450</v>
      </c>
    </row>
    <row r="50" spans="1:25" x14ac:dyDescent="0.25">
      <c r="A50" s="55" t="s">
        <v>53</v>
      </c>
      <c r="B50" s="54" t="s">
        <v>118</v>
      </c>
      <c r="C50" s="285" t="s">
        <v>450</v>
      </c>
      <c r="D50" s="232" t="s">
        <v>450</v>
      </c>
      <c r="E50" s="232" t="s">
        <v>450</v>
      </c>
      <c r="F50" s="232" t="s">
        <v>450</v>
      </c>
      <c r="G50" s="232" t="s">
        <v>450</v>
      </c>
      <c r="H50" s="231" t="str">
        <f t="shared" si="3"/>
        <v>нд</v>
      </c>
      <c r="I50" s="285" t="s">
        <v>450</v>
      </c>
      <c r="J50" s="231" t="str">
        <f t="shared" si="4"/>
        <v>нд</v>
      </c>
      <c r="K50" s="232" t="s">
        <v>450</v>
      </c>
      <c r="L50" s="231" t="str">
        <f t="shared" si="4"/>
        <v>нд</v>
      </c>
      <c r="M50" s="232" t="s">
        <v>450</v>
      </c>
      <c r="N50" s="231" t="str">
        <f t="shared" si="4"/>
        <v>нд</v>
      </c>
      <c r="O50" s="232" t="s">
        <v>450</v>
      </c>
      <c r="P50" s="232" t="s">
        <v>450</v>
      </c>
      <c r="Q50" s="232" t="s">
        <v>450</v>
      </c>
      <c r="R50" s="232" t="s">
        <v>450</v>
      </c>
      <c r="S50" s="232" t="s">
        <v>450</v>
      </c>
      <c r="T50" s="232" t="s">
        <v>450</v>
      </c>
      <c r="U50" s="232" t="s">
        <v>450</v>
      </c>
      <c r="V50" s="232" t="s">
        <v>450</v>
      </c>
      <c r="W50" s="232" t="s">
        <v>450</v>
      </c>
      <c r="X50" s="285" t="s">
        <v>450</v>
      </c>
      <c r="Y50" s="232" t="s">
        <v>450</v>
      </c>
    </row>
    <row r="51" spans="1:25" x14ac:dyDescent="0.25">
      <c r="A51" s="52" t="s">
        <v>117</v>
      </c>
      <c r="B51" s="40" t="s">
        <v>116</v>
      </c>
      <c r="C51" s="284">
        <f>C29</f>
        <v>0</v>
      </c>
      <c r="D51" s="229">
        <f>D29</f>
        <v>33.345011</v>
      </c>
      <c r="E51" s="229">
        <f>E29</f>
        <v>33.345011</v>
      </c>
      <c r="F51" s="229">
        <f>F29</f>
        <v>33.345011</v>
      </c>
      <c r="G51" s="229">
        <v>0</v>
      </c>
      <c r="H51" s="229">
        <f t="shared" si="3"/>
        <v>0</v>
      </c>
      <c r="I51" s="284">
        <f>I29</f>
        <v>0</v>
      </c>
      <c r="J51" s="284">
        <v>0</v>
      </c>
      <c r="K51" s="284">
        <v>0</v>
      </c>
      <c r="L51" s="284">
        <v>0</v>
      </c>
      <c r="M51" s="284">
        <v>0</v>
      </c>
      <c r="N51" s="284">
        <f>O51</f>
        <v>33.345011</v>
      </c>
      <c r="O51" s="284">
        <f>O29+K29</f>
        <v>33.345011</v>
      </c>
      <c r="P51" s="229">
        <v>0</v>
      </c>
      <c r="Q51" s="229">
        <v>0</v>
      </c>
      <c r="R51" s="229">
        <v>0</v>
      </c>
      <c r="S51" s="229">
        <v>0</v>
      </c>
      <c r="T51" s="229">
        <v>0</v>
      </c>
      <c r="U51" s="229">
        <v>0</v>
      </c>
      <c r="V51" s="229">
        <v>0</v>
      </c>
      <c r="W51" s="229">
        <v>0</v>
      </c>
      <c r="X51" s="284">
        <f>X29</f>
        <v>0</v>
      </c>
      <c r="Y51" s="229">
        <f>Y29</f>
        <v>33.345011</v>
      </c>
    </row>
    <row r="52" spans="1:25" x14ac:dyDescent="0.25">
      <c r="A52" s="52" t="s">
        <v>115</v>
      </c>
      <c r="B52" s="40" t="s">
        <v>109</v>
      </c>
      <c r="C52" s="285" t="s">
        <v>450</v>
      </c>
      <c r="D52" s="232" t="s">
        <v>450</v>
      </c>
      <c r="E52" s="232" t="s">
        <v>450</v>
      </c>
      <c r="F52" s="232" t="s">
        <v>450</v>
      </c>
      <c r="G52" s="232" t="s">
        <v>450</v>
      </c>
      <c r="H52" s="231" t="str">
        <f t="shared" si="3"/>
        <v>нд</v>
      </c>
      <c r="I52" s="285" t="s">
        <v>450</v>
      </c>
      <c r="J52" s="231" t="str">
        <f t="shared" si="4"/>
        <v>нд</v>
      </c>
      <c r="K52" s="232" t="s">
        <v>450</v>
      </c>
      <c r="L52" s="231" t="str">
        <f t="shared" si="4"/>
        <v>нд</v>
      </c>
      <c r="M52" s="232" t="s">
        <v>450</v>
      </c>
      <c r="N52" s="231" t="str">
        <f t="shared" si="4"/>
        <v>нд</v>
      </c>
      <c r="O52" s="232" t="s">
        <v>450</v>
      </c>
      <c r="P52" s="232" t="s">
        <v>450</v>
      </c>
      <c r="Q52" s="232" t="s">
        <v>450</v>
      </c>
      <c r="R52" s="232" t="s">
        <v>450</v>
      </c>
      <c r="S52" s="232" t="s">
        <v>450</v>
      </c>
      <c r="T52" s="232" t="s">
        <v>450</v>
      </c>
      <c r="U52" s="232" t="s">
        <v>450</v>
      </c>
      <c r="V52" s="232" t="s">
        <v>450</v>
      </c>
      <c r="W52" s="232" t="s">
        <v>450</v>
      </c>
      <c r="X52" s="285" t="s">
        <v>450</v>
      </c>
      <c r="Y52" s="232" t="s">
        <v>450</v>
      </c>
    </row>
    <row r="53" spans="1:25" x14ac:dyDescent="0.25">
      <c r="A53" s="52" t="s">
        <v>114</v>
      </c>
      <c r="B53" s="51" t="s">
        <v>108</v>
      </c>
      <c r="C53" s="285" t="s">
        <v>450</v>
      </c>
      <c r="D53" s="232" t="s">
        <v>450</v>
      </c>
      <c r="E53" s="232" t="s">
        <v>450</v>
      </c>
      <c r="F53" s="232" t="s">
        <v>450</v>
      </c>
      <c r="G53" s="232" t="s">
        <v>450</v>
      </c>
      <c r="H53" s="231" t="str">
        <f t="shared" si="3"/>
        <v>нд</v>
      </c>
      <c r="I53" s="285" t="s">
        <v>450</v>
      </c>
      <c r="J53" s="231" t="str">
        <f t="shared" si="4"/>
        <v>нд</v>
      </c>
      <c r="K53" s="232" t="s">
        <v>450</v>
      </c>
      <c r="L53" s="231" t="str">
        <f t="shared" si="4"/>
        <v>нд</v>
      </c>
      <c r="M53" s="232" t="s">
        <v>450</v>
      </c>
      <c r="N53" s="231" t="str">
        <f t="shared" si="4"/>
        <v>нд</v>
      </c>
      <c r="O53" s="232" t="s">
        <v>450</v>
      </c>
      <c r="P53" s="232" t="s">
        <v>450</v>
      </c>
      <c r="Q53" s="232" t="s">
        <v>450</v>
      </c>
      <c r="R53" s="232" t="s">
        <v>450</v>
      </c>
      <c r="S53" s="232" t="s">
        <v>450</v>
      </c>
      <c r="T53" s="232" t="s">
        <v>450</v>
      </c>
      <c r="U53" s="232" t="s">
        <v>450</v>
      </c>
      <c r="V53" s="232" t="s">
        <v>450</v>
      </c>
      <c r="W53" s="232" t="s">
        <v>450</v>
      </c>
      <c r="X53" s="285" t="s">
        <v>450</v>
      </c>
      <c r="Y53" s="232" t="s">
        <v>450</v>
      </c>
    </row>
    <row r="54" spans="1:25" x14ac:dyDescent="0.25">
      <c r="A54" s="52" t="s">
        <v>113</v>
      </c>
      <c r="B54" s="51" t="s">
        <v>107</v>
      </c>
      <c r="C54" s="285" t="s">
        <v>450</v>
      </c>
      <c r="D54" s="232" t="s">
        <v>450</v>
      </c>
      <c r="E54" s="232" t="s">
        <v>450</v>
      </c>
      <c r="F54" s="232" t="s">
        <v>450</v>
      </c>
      <c r="G54" s="232" t="s">
        <v>450</v>
      </c>
      <c r="H54" s="231" t="str">
        <f t="shared" si="3"/>
        <v>нд</v>
      </c>
      <c r="I54" s="285" t="s">
        <v>450</v>
      </c>
      <c r="J54" s="231" t="str">
        <f t="shared" si="4"/>
        <v>нд</v>
      </c>
      <c r="K54" s="232" t="s">
        <v>450</v>
      </c>
      <c r="L54" s="231" t="str">
        <f t="shared" si="4"/>
        <v>нд</v>
      </c>
      <c r="M54" s="232" t="s">
        <v>450</v>
      </c>
      <c r="N54" s="231" t="str">
        <f t="shared" si="4"/>
        <v>нд</v>
      </c>
      <c r="O54" s="232" t="s">
        <v>450</v>
      </c>
      <c r="P54" s="232" t="s">
        <v>450</v>
      </c>
      <c r="Q54" s="232" t="s">
        <v>450</v>
      </c>
      <c r="R54" s="232" t="s">
        <v>450</v>
      </c>
      <c r="S54" s="232" t="s">
        <v>450</v>
      </c>
      <c r="T54" s="232" t="s">
        <v>450</v>
      </c>
      <c r="U54" s="232" t="s">
        <v>450</v>
      </c>
      <c r="V54" s="232" t="s">
        <v>450</v>
      </c>
      <c r="W54" s="232" t="s">
        <v>450</v>
      </c>
      <c r="X54" s="285" t="s">
        <v>450</v>
      </c>
      <c r="Y54" s="232" t="s">
        <v>450</v>
      </c>
    </row>
    <row r="55" spans="1:25" x14ac:dyDescent="0.25">
      <c r="A55" s="52" t="s">
        <v>112</v>
      </c>
      <c r="B55" s="51" t="s">
        <v>106</v>
      </c>
      <c r="C55" s="285">
        <v>0</v>
      </c>
      <c r="D55" s="232">
        <v>8.7029999999999994</v>
      </c>
      <c r="E55" s="232">
        <v>8.7029999999999994</v>
      </c>
      <c r="F55" s="232">
        <v>8.7029999999999994</v>
      </c>
      <c r="G55" s="232" t="s">
        <v>450</v>
      </c>
      <c r="H55" s="231">
        <f t="shared" si="3"/>
        <v>0</v>
      </c>
      <c r="I55" s="285">
        <v>0</v>
      </c>
      <c r="J55" s="231">
        <f t="shared" si="4"/>
        <v>0</v>
      </c>
      <c r="K55" s="232">
        <v>0</v>
      </c>
      <c r="L55" s="231">
        <f t="shared" si="4"/>
        <v>0</v>
      </c>
      <c r="M55" s="232">
        <v>0</v>
      </c>
      <c r="N55" s="231">
        <f t="shared" si="4"/>
        <v>8.7029999999999994</v>
      </c>
      <c r="O55" s="232">
        <v>8.7029999999999994</v>
      </c>
      <c r="P55" s="232" t="s">
        <v>450</v>
      </c>
      <c r="Q55" s="232" t="s">
        <v>450</v>
      </c>
      <c r="R55" s="232" t="s">
        <v>450</v>
      </c>
      <c r="S55" s="232" t="s">
        <v>450</v>
      </c>
      <c r="T55" s="232" t="s">
        <v>450</v>
      </c>
      <c r="U55" s="232" t="s">
        <v>450</v>
      </c>
      <c r="V55" s="232" t="s">
        <v>450</v>
      </c>
      <c r="W55" s="232" t="s">
        <v>450</v>
      </c>
      <c r="X55" s="285">
        <v>0</v>
      </c>
      <c r="Y55" s="232">
        <v>8.7029999999999994</v>
      </c>
    </row>
    <row r="56" spans="1:25" ht="18.75" x14ac:dyDescent="0.25">
      <c r="A56" s="52" t="s">
        <v>111</v>
      </c>
      <c r="B56" s="51" t="s">
        <v>490</v>
      </c>
      <c r="C56" s="232" t="s">
        <v>450</v>
      </c>
      <c r="D56" s="232" t="s">
        <v>450</v>
      </c>
      <c r="E56" s="232" t="s">
        <v>450</v>
      </c>
      <c r="F56" s="232" t="s">
        <v>450</v>
      </c>
      <c r="G56" s="232" t="s">
        <v>450</v>
      </c>
      <c r="H56" s="231" t="str">
        <f t="shared" si="3"/>
        <v>нд</v>
      </c>
      <c r="I56" s="232" t="s">
        <v>450</v>
      </c>
      <c r="J56" s="231" t="str">
        <f t="shared" si="4"/>
        <v>нд</v>
      </c>
      <c r="K56" s="232" t="s">
        <v>450</v>
      </c>
      <c r="L56" s="231" t="str">
        <f t="shared" si="4"/>
        <v>нд</v>
      </c>
      <c r="M56" s="232" t="s">
        <v>450</v>
      </c>
      <c r="N56" s="231" t="str">
        <f t="shared" si="4"/>
        <v>нд</v>
      </c>
      <c r="O56" s="232" t="s">
        <v>450</v>
      </c>
      <c r="P56" s="232" t="s">
        <v>450</v>
      </c>
      <c r="Q56" s="232" t="s">
        <v>450</v>
      </c>
      <c r="R56" s="232" t="s">
        <v>450</v>
      </c>
      <c r="S56" s="232" t="s">
        <v>450</v>
      </c>
      <c r="T56" s="232" t="s">
        <v>450</v>
      </c>
      <c r="U56" s="232" t="s">
        <v>450</v>
      </c>
      <c r="V56" s="232" t="s">
        <v>450</v>
      </c>
      <c r="W56" s="232" t="s">
        <v>450</v>
      </c>
      <c r="X56" s="232" t="s">
        <v>450</v>
      </c>
      <c r="Y56" s="232" t="s">
        <v>450</v>
      </c>
    </row>
    <row r="57" spans="1:25" ht="31.5" x14ac:dyDescent="0.25">
      <c r="A57" s="55" t="s">
        <v>52</v>
      </c>
      <c r="B57" s="60" t="s">
        <v>203</v>
      </c>
      <c r="C57" s="286" t="s">
        <v>450</v>
      </c>
      <c r="D57" s="232" t="s">
        <v>450</v>
      </c>
      <c r="E57" s="232" t="s">
        <v>450</v>
      </c>
      <c r="F57" s="232" t="s">
        <v>450</v>
      </c>
      <c r="G57" s="232" t="s">
        <v>450</v>
      </c>
      <c r="H57" s="231" t="str">
        <f t="shared" si="3"/>
        <v>нд</v>
      </c>
      <c r="I57" s="286" t="s">
        <v>450</v>
      </c>
      <c r="J57" s="231" t="str">
        <f t="shared" si="4"/>
        <v>нд</v>
      </c>
      <c r="K57" s="232" t="s">
        <v>450</v>
      </c>
      <c r="L57" s="231" t="str">
        <f t="shared" si="4"/>
        <v>нд</v>
      </c>
      <c r="M57" s="232" t="s">
        <v>450</v>
      </c>
      <c r="N57" s="231" t="str">
        <f t="shared" si="4"/>
        <v>нд</v>
      </c>
      <c r="O57" s="232" t="s">
        <v>450</v>
      </c>
      <c r="P57" s="232" t="s">
        <v>450</v>
      </c>
      <c r="Q57" s="232" t="s">
        <v>450</v>
      </c>
      <c r="R57" s="232" t="s">
        <v>450</v>
      </c>
      <c r="S57" s="232" t="s">
        <v>450</v>
      </c>
      <c r="T57" s="232" t="s">
        <v>450</v>
      </c>
      <c r="U57" s="232" t="s">
        <v>450</v>
      </c>
      <c r="V57" s="232" t="s">
        <v>450</v>
      </c>
      <c r="W57" s="232" t="s">
        <v>450</v>
      </c>
      <c r="X57" s="286" t="s">
        <v>450</v>
      </c>
      <c r="Y57" s="232" t="s">
        <v>450</v>
      </c>
    </row>
    <row r="58" spans="1:25" x14ac:dyDescent="0.25">
      <c r="A58" s="55" t="s">
        <v>51</v>
      </c>
      <c r="B58" s="54" t="s">
        <v>110</v>
      </c>
      <c r="C58" s="285" t="s">
        <v>450</v>
      </c>
      <c r="D58" s="232" t="s">
        <v>450</v>
      </c>
      <c r="E58" s="232" t="s">
        <v>450</v>
      </c>
      <c r="F58" s="232" t="s">
        <v>450</v>
      </c>
      <c r="G58" s="232" t="s">
        <v>450</v>
      </c>
      <c r="H58" s="231" t="str">
        <f t="shared" si="3"/>
        <v>нд</v>
      </c>
      <c r="I58" s="285" t="s">
        <v>450</v>
      </c>
      <c r="J58" s="231" t="str">
        <f t="shared" si="4"/>
        <v>нд</v>
      </c>
      <c r="K58" s="232" t="s">
        <v>450</v>
      </c>
      <c r="L58" s="231" t="str">
        <f t="shared" si="4"/>
        <v>нд</v>
      </c>
      <c r="M58" s="232" t="s">
        <v>450</v>
      </c>
      <c r="N58" s="231" t="str">
        <f t="shared" si="4"/>
        <v>нд</v>
      </c>
      <c r="O58" s="232" t="s">
        <v>450</v>
      </c>
      <c r="P58" s="232" t="s">
        <v>450</v>
      </c>
      <c r="Q58" s="232" t="s">
        <v>450</v>
      </c>
      <c r="R58" s="232" t="s">
        <v>450</v>
      </c>
      <c r="S58" s="232" t="s">
        <v>450</v>
      </c>
      <c r="T58" s="232" t="s">
        <v>450</v>
      </c>
      <c r="U58" s="232" t="s">
        <v>450</v>
      </c>
      <c r="V58" s="232" t="s">
        <v>450</v>
      </c>
      <c r="W58" s="232" t="s">
        <v>450</v>
      </c>
      <c r="X58" s="285" t="s">
        <v>450</v>
      </c>
      <c r="Y58" s="232" t="s">
        <v>450</v>
      </c>
    </row>
    <row r="59" spans="1:25" x14ac:dyDescent="0.25">
      <c r="A59" s="52" t="s">
        <v>197</v>
      </c>
      <c r="B59" s="53" t="s">
        <v>130</v>
      </c>
      <c r="C59" s="285" t="s">
        <v>450</v>
      </c>
      <c r="D59" s="232" t="s">
        <v>450</v>
      </c>
      <c r="E59" s="232" t="s">
        <v>450</v>
      </c>
      <c r="F59" s="232" t="s">
        <v>450</v>
      </c>
      <c r="G59" s="232" t="s">
        <v>450</v>
      </c>
      <c r="H59" s="231" t="str">
        <f t="shared" si="3"/>
        <v>нд</v>
      </c>
      <c r="I59" s="285" t="s">
        <v>450</v>
      </c>
      <c r="J59" s="231" t="str">
        <f t="shared" si="4"/>
        <v>нд</v>
      </c>
      <c r="K59" s="232" t="s">
        <v>450</v>
      </c>
      <c r="L59" s="231" t="str">
        <f t="shared" si="4"/>
        <v>нд</v>
      </c>
      <c r="M59" s="232" t="s">
        <v>450</v>
      </c>
      <c r="N59" s="231" t="str">
        <f t="shared" si="4"/>
        <v>нд</v>
      </c>
      <c r="O59" s="232" t="s">
        <v>450</v>
      </c>
      <c r="P59" s="232" t="s">
        <v>450</v>
      </c>
      <c r="Q59" s="232" t="s">
        <v>450</v>
      </c>
      <c r="R59" s="232" t="s">
        <v>450</v>
      </c>
      <c r="S59" s="232" t="s">
        <v>450</v>
      </c>
      <c r="T59" s="232" t="s">
        <v>450</v>
      </c>
      <c r="U59" s="232" t="s">
        <v>450</v>
      </c>
      <c r="V59" s="232" t="s">
        <v>450</v>
      </c>
      <c r="W59" s="232" t="s">
        <v>450</v>
      </c>
      <c r="X59" s="285" t="s">
        <v>450</v>
      </c>
      <c r="Y59" s="232" t="s">
        <v>450</v>
      </c>
    </row>
    <row r="60" spans="1:25" x14ac:dyDescent="0.25">
      <c r="A60" s="52" t="s">
        <v>198</v>
      </c>
      <c r="B60" s="53" t="s">
        <v>128</v>
      </c>
      <c r="C60" s="285" t="s">
        <v>450</v>
      </c>
      <c r="D60" s="232" t="s">
        <v>450</v>
      </c>
      <c r="E60" s="232" t="s">
        <v>450</v>
      </c>
      <c r="F60" s="232" t="s">
        <v>450</v>
      </c>
      <c r="G60" s="232" t="s">
        <v>450</v>
      </c>
      <c r="H60" s="231" t="str">
        <f t="shared" si="3"/>
        <v>нд</v>
      </c>
      <c r="I60" s="285" t="s">
        <v>450</v>
      </c>
      <c r="J60" s="231" t="str">
        <f t="shared" si="4"/>
        <v>нд</v>
      </c>
      <c r="K60" s="232" t="s">
        <v>450</v>
      </c>
      <c r="L60" s="231" t="str">
        <f t="shared" si="4"/>
        <v>нд</v>
      </c>
      <c r="M60" s="232" t="s">
        <v>450</v>
      </c>
      <c r="N60" s="231" t="str">
        <f t="shared" si="4"/>
        <v>нд</v>
      </c>
      <c r="O60" s="232" t="s">
        <v>450</v>
      </c>
      <c r="P60" s="232" t="s">
        <v>450</v>
      </c>
      <c r="Q60" s="232" t="s">
        <v>450</v>
      </c>
      <c r="R60" s="232" t="s">
        <v>450</v>
      </c>
      <c r="S60" s="232" t="s">
        <v>450</v>
      </c>
      <c r="T60" s="232" t="s">
        <v>450</v>
      </c>
      <c r="U60" s="232" t="s">
        <v>450</v>
      </c>
      <c r="V60" s="232" t="s">
        <v>450</v>
      </c>
      <c r="W60" s="232" t="s">
        <v>450</v>
      </c>
      <c r="X60" s="285" t="s">
        <v>450</v>
      </c>
      <c r="Y60" s="232" t="s">
        <v>450</v>
      </c>
    </row>
    <row r="61" spans="1:25" x14ac:dyDescent="0.25">
      <c r="A61" s="52" t="s">
        <v>199</v>
      </c>
      <c r="B61" s="53" t="s">
        <v>126</v>
      </c>
      <c r="C61" s="285" t="s">
        <v>450</v>
      </c>
      <c r="D61" s="232" t="s">
        <v>450</v>
      </c>
      <c r="E61" s="232" t="s">
        <v>450</v>
      </c>
      <c r="F61" s="232" t="s">
        <v>450</v>
      </c>
      <c r="G61" s="232" t="s">
        <v>450</v>
      </c>
      <c r="H61" s="231" t="str">
        <f t="shared" si="3"/>
        <v>нд</v>
      </c>
      <c r="I61" s="285" t="s">
        <v>450</v>
      </c>
      <c r="J61" s="231" t="str">
        <f t="shared" si="4"/>
        <v>нд</v>
      </c>
      <c r="K61" s="232" t="s">
        <v>450</v>
      </c>
      <c r="L61" s="231" t="str">
        <f t="shared" si="4"/>
        <v>нд</v>
      </c>
      <c r="M61" s="232" t="s">
        <v>450</v>
      </c>
      <c r="N61" s="231" t="str">
        <f t="shared" si="4"/>
        <v>нд</v>
      </c>
      <c r="O61" s="232" t="s">
        <v>450</v>
      </c>
      <c r="P61" s="232" t="s">
        <v>450</v>
      </c>
      <c r="Q61" s="232" t="s">
        <v>450</v>
      </c>
      <c r="R61" s="232" t="s">
        <v>450</v>
      </c>
      <c r="S61" s="232" t="s">
        <v>450</v>
      </c>
      <c r="T61" s="232" t="s">
        <v>450</v>
      </c>
      <c r="U61" s="232" t="s">
        <v>450</v>
      </c>
      <c r="V61" s="232" t="s">
        <v>450</v>
      </c>
      <c r="W61" s="232" t="s">
        <v>450</v>
      </c>
      <c r="X61" s="285" t="s">
        <v>450</v>
      </c>
      <c r="Y61" s="232" t="s">
        <v>450</v>
      </c>
    </row>
    <row r="62" spans="1:25" x14ac:dyDescent="0.25">
      <c r="A62" s="52" t="s">
        <v>200</v>
      </c>
      <c r="B62" s="53" t="s">
        <v>202</v>
      </c>
      <c r="C62" s="285" t="s">
        <v>450</v>
      </c>
      <c r="D62" s="232" t="s">
        <v>450</v>
      </c>
      <c r="E62" s="232" t="s">
        <v>450</v>
      </c>
      <c r="F62" s="232" t="s">
        <v>450</v>
      </c>
      <c r="G62" s="232" t="s">
        <v>450</v>
      </c>
      <c r="H62" s="231" t="str">
        <f t="shared" si="3"/>
        <v>нд</v>
      </c>
      <c r="I62" s="285" t="s">
        <v>450</v>
      </c>
      <c r="J62" s="231" t="str">
        <f t="shared" si="4"/>
        <v>нд</v>
      </c>
      <c r="K62" s="232" t="s">
        <v>450</v>
      </c>
      <c r="L62" s="231" t="str">
        <f t="shared" si="4"/>
        <v>нд</v>
      </c>
      <c r="M62" s="232" t="s">
        <v>450</v>
      </c>
      <c r="N62" s="231" t="str">
        <f t="shared" si="4"/>
        <v>нд</v>
      </c>
      <c r="O62" s="232" t="s">
        <v>450</v>
      </c>
      <c r="P62" s="232" t="s">
        <v>450</v>
      </c>
      <c r="Q62" s="232" t="s">
        <v>450</v>
      </c>
      <c r="R62" s="232" t="s">
        <v>450</v>
      </c>
      <c r="S62" s="232" t="s">
        <v>450</v>
      </c>
      <c r="T62" s="232" t="s">
        <v>450</v>
      </c>
      <c r="U62" s="232" t="s">
        <v>450</v>
      </c>
      <c r="V62" s="232" t="s">
        <v>450</v>
      </c>
      <c r="W62" s="232" t="s">
        <v>450</v>
      </c>
      <c r="X62" s="285" t="s">
        <v>450</v>
      </c>
      <c r="Y62" s="232" t="s">
        <v>450</v>
      </c>
    </row>
    <row r="63" spans="1:25" ht="18.75" x14ac:dyDescent="0.25">
      <c r="A63" s="52" t="s">
        <v>201</v>
      </c>
      <c r="B63" s="51" t="s">
        <v>490</v>
      </c>
      <c r="C63" s="285" t="s">
        <v>450</v>
      </c>
      <c r="D63" s="232" t="s">
        <v>450</v>
      </c>
      <c r="E63" s="232" t="s">
        <v>450</v>
      </c>
      <c r="F63" s="232" t="s">
        <v>450</v>
      </c>
      <c r="G63" s="232" t="s">
        <v>450</v>
      </c>
      <c r="H63" s="231" t="str">
        <f t="shared" si="3"/>
        <v>нд</v>
      </c>
      <c r="I63" s="285" t="s">
        <v>450</v>
      </c>
      <c r="J63" s="231" t="str">
        <f t="shared" si="4"/>
        <v>нд</v>
      </c>
      <c r="K63" s="232" t="s">
        <v>450</v>
      </c>
      <c r="L63" s="231" t="str">
        <f t="shared" si="4"/>
        <v>нд</v>
      </c>
      <c r="M63" s="232" t="s">
        <v>450</v>
      </c>
      <c r="N63" s="231" t="str">
        <f t="shared" si="4"/>
        <v>нд</v>
      </c>
      <c r="O63" s="232" t="s">
        <v>450</v>
      </c>
      <c r="P63" s="232" t="s">
        <v>450</v>
      </c>
      <c r="Q63" s="232" t="s">
        <v>450</v>
      </c>
      <c r="R63" s="232" t="s">
        <v>450</v>
      </c>
      <c r="S63" s="232" t="s">
        <v>450</v>
      </c>
      <c r="T63" s="232" t="s">
        <v>450</v>
      </c>
      <c r="U63" s="232" t="s">
        <v>450</v>
      </c>
      <c r="V63" s="232" t="s">
        <v>450</v>
      </c>
      <c r="W63" s="232" t="s">
        <v>450</v>
      </c>
      <c r="X63" s="285" t="s">
        <v>450</v>
      </c>
      <c r="Y63" s="232" t="s">
        <v>450</v>
      </c>
    </row>
    <row r="64" spans="1:25" x14ac:dyDescent="0.25">
      <c r="A64" s="49"/>
      <c r="B64" s="50"/>
      <c r="C64" s="50"/>
      <c r="D64" s="50"/>
      <c r="E64" s="50"/>
      <c r="F64" s="50"/>
      <c r="G64" s="50"/>
      <c r="L64" s="50"/>
      <c r="M64" s="50"/>
      <c r="N64" s="50"/>
      <c r="O64" s="50"/>
      <c r="P64" s="49"/>
    </row>
    <row r="65" spans="2:24" ht="54" customHeight="1" x14ac:dyDescent="0.25">
      <c r="B65" s="440"/>
      <c r="C65" s="440"/>
      <c r="D65" s="440"/>
      <c r="E65" s="440"/>
      <c r="F65" s="440"/>
      <c r="G65" s="440"/>
      <c r="H65" s="440"/>
      <c r="I65" s="440"/>
      <c r="J65" s="440"/>
      <c r="K65" s="440"/>
      <c r="L65" s="440"/>
      <c r="M65" s="289"/>
      <c r="N65" s="289"/>
      <c r="O65" s="270"/>
      <c r="P65" s="170"/>
      <c r="Q65" s="170"/>
      <c r="R65" s="170"/>
      <c r="S65" s="170"/>
      <c r="T65" s="170"/>
      <c r="U65" s="170"/>
      <c r="V65" s="170"/>
      <c r="W65" s="170"/>
      <c r="X65" s="170"/>
    </row>
    <row r="67" spans="2:24" ht="50.25" customHeight="1" x14ac:dyDescent="0.25">
      <c r="B67" s="441"/>
      <c r="C67" s="441"/>
      <c r="D67" s="441"/>
      <c r="E67" s="441"/>
      <c r="F67" s="441"/>
      <c r="G67" s="441"/>
      <c r="H67" s="441"/>
      <c r="I67" s="441"/>
      <c r="J67" s="441"/>
      <c r="K67" s="441"/>
      <c r="L67" s="441"/>
      <c r="M67" s="288"/>
      <c r="N67" s="288"/>
      <c r="O67" s="271"/>
    </row>
    <row r="69" spans="2:24" ht="36.75" customHeight="1" x14ac:dyDescent="0.25">
      <c r="B69" s="440"/>
      <c r="C69" s="440"/>
      <c r="D69" s="440"/>
      <c r="E69" s="440"/>
      <c r="F69" s="440"/>
      <c r="G69" s="440"/>
      <c r="H69" s="440"/>
      <c r="I69" s="440"/>
      <c r="J69" s="440"/>
      <c r="K69" s="440"/>
      <c r="L69" s="440"/>
      <c r="M69" s="289"/>
      <c r="N69" s="289"/>
      <c r="O69" s="270"/>
    </row>
    <row r="70" spans="2:24" x14ac:dyDescent="0.25">
      <c r="B70" s="48"/>
      <c r="C70" s="48"/>
      <c r="D70" s="48"/>
      <c r="E70" s="48"/>
      <c r="F70" s="48"/>
      <c r="Q70" s="233"/>
    </row>
    <row r="71" spans="2:24" ht="51" customHeight="1" x14ac:dyDescent="0.25">
      <c r="B71" s="440"/>
      <c r="C71" s="440"/>
      <c r="D71" s="440"/>
      <c r="E71" s="440"/>
      <c r="F71" s="440"/>
      <c r="G71" s="440"/>
      <c r="H71" s="440"/>
      <c r="I71" s="440"/>
      <c r="J71" s="440"/>
      <c r="K71" s="440"/>
      <c r="L71" s="440"/>
      <c r="M71" s="289"/>
      <c r="N71" s="289"/>
      <c r="O71" s="270"/>
      <c r="Q71" s="233"/>
    </row>
    <row r="72" spans="2:24" ht="32.25" customHeight="1" x14ac:dyDescent="0.25">
      <c r="B72" s="441"/>
      <c r="C72" s="441"/>
      <c r="D72" s="441"/>
      <c r="E72" s="441"/>
      <c r="F72" s="441"/>
      <c r="G72" s="441"/>
      <c r="H72" s="441"/>
      <c r="I72" s="441"/>
      <c r="J72" s="441"/>
      <c r="K72" s="441"/>
      <c r="L72" s="441"/>
      <c r="M72" s="288"/>
      <c r="N72" s="288"/>
      <c r="O72" s="271"/>
    </row>
    <row r="73" spans="2:24" ht="51.75" customHeight="1" x14ac:dyDescent="0.25">
      <c r="B73" s="440"/>
      <c r="C73" s="440"/>
      <c r="D73" s="440"/>
      <c r="E73" s="440"/>
      <c r="F73" s="440"/>
      <c r="G73" s="440"/>
      <c r="H73" s="440"/>
      <c r="I73" s="440"/>
      <c r="J73" s="440"/>
      <c r="K73" s="440"/>
      <c r="L73" s="440"/>
      <c r="M73" s="289"/>
      <c r="N73" s="289"/>
      <c r="O73" s="270"/>
    </row>
    <row r="74" spans="2:24" ht="21.75" customHeight="1" x14ac:dyDescent="0.25">
      <c r="B74" s="443"/>
      <c r="C74" s="443"/>
      <c r="D74" s="443"/>
      <c r="E74" s="443"/>
      <c r="F74" s="443"/>
      <c r="G74" s="443"/>
      <c r="H74" s="443"/>
      <c r="I74" s="443"/>
      <c r="J74" s="443"/>
      <c r="K74" s="443"/>
      <c r="L74" s="443"/>
      <c r="M74" s="290"/>
      <c r="N74" s="290"/>
      <c r="O74" s="272"/>
      <c r="P74" s="47"/>
    </row>
    <row r="75" spans="2:24" ht="23.25" customHeight="1" x14ac:dyDescent="0.25">
      <c r="B75" s="47"/>
      <c r="C75" s="47"/>
      <c r="D75" s="47"/>
      <c r="E75" s="47"/>
      <c r="F75" s="47"/>
    </row>
    <row r="76" spans="2:24" ht="18.75" customHeight="1" x14ac:dyDescent="0.25">
      <c r="B76" s="437"/>
      <c r="C76" s="437"/>
      <c r="D76" s="437"/>
      <c r="E76" s="437"/>
      <c r="F76" s="437"/>
      <c r="G76" s="437"/>
      <c r="H76" s="437"/>
      <c r="I76" s="437"/>
      <c r="J76" s="437"/>
      <c r="K76" s="437"/>
      <c r="L76" s="437"/>
      <c r="M76" s="291"/>
      <c r="N76" s="291"/>
      <c r="O76" s="269"/>
    </row>
  </sheetData>
  <mergeCells count="34">
    <mergeCell ref="B76:L76"/>
    <mergeCell ref="H20:I20"/>
    <mergeCell ref="J20:K20"/>
    <mergeCell ref="B65:L65"/>
    <mergeCell ref="B67:L67"/>
    <mergeCell ref="B69:L69"/>
    <mergeCell ref="B71:L71"/>
    <mergeCell ref="L20:M20"/>
    <mergeCell ref="B72:L72"/>
    <mergeCell ref="B73:L73"/>
    <mergeCell ref="B74:L74"/>
    <mergeCell ref="G19:G21"/>
    <mergeCell ref="H19:K19"/>
    <mergeCell ref="L19:O19"/>
    <mergeCell ref="N20:O20"/>
    <mergeCell ref="A12:Y12"/>
    <mergeCell ref="A4:Y4"/>
    <mergeCell ref="A6:Y6"/>
    <mergeCell ref="A8:Y8"/>
    <mergeCell ref="A9:Y9"/>
    <mergeCell ref="A11:Y11"/>
    <mergeCell ref="X19:Y20"/>
    <mergeCell ref="A14:Y14"/>
    <mergeCell ref="A15:Y15"/>
    <mergeCell ref="A16:Y16"/>
    <mergeCell ref="A17:Y17"/>
    <mergeCell ref="A19:A21"/>
    <mergeCell ref="B19:B21"/>
    <mergeCell ref="C19:D20"/>
    <mergeCell ref="E19:F20"/>
    <mergeCell ref="T19:U19"/>
    <mergeCell ref="V19:W19"/>
    <mergeCell ref="P19:Q19"/>
    <mergeCell ref="R19:S19"/>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6" zoomScale="80" zoomScaleSheetLayoutView="80" workbookViewId="0">
      <selection activeCell="J25" sqref="J25:J26"/>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8" width="4.7109375" style="19" customWidth="1"/>
    <col min="9" max="9" width="6.28515625" style="19" customWidth="1"/>
    <col min="10" max="10" width="8.42578125" style="19" customWidth="1"/>
    <col min="11" max="11" width="5.42578125"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row>
    <row r="6" spans="1:48" ht="18.75" x14ac:dyDescent="0.3">
      <c r="AV6" s="15"/>
    </row>
    <row r="7" spans="1:48" ht="18.75" x14ac:dyDescent="0.25">
      <c r="A7" s="311" t="s">
        <v>9</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row>
    <row r="8" spans="1:48" ht="18.75" x14ac:dyDescent="0.25">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row>
    <row r="9" spans="1:48" x14ac:dyDescent="0.25">
      <c r="A9" s="306" t="str">
        <f>'1. паспорт местоположение'!A8:C8</f>
        <v>ООО ХК "СДС-Энерго"</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row>
    <row r="10" spans="1:48" ht="15.75" x14ac:dyDescent="0.25">
      <c r="A10" s="307" t="s">
        <v>8</v>
      </c>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row>
    <row r="11" spans="1:48" ht="18.75" x14ac:dyDescent="0.25">
      <c r="A11" s="311"/>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row>
    <row r="12" spans="1:48" x14ac:dyDescent="0.25">
      <c r="A12" s="306" t="str">
        <f>'1. паспорт местоположение'!B11</f>
        <v>O_1.1.1.3.4</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row>
    <row r="13" spans="1:48" ht="15.75" x14ac:dyDescent="0.25">
      <c r="A13" s="307" t="s">
        <v>7</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row>
    <row r="14" spans="1:48" ht="18.75" x14ac:dyDescent="0.25">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row>
    <row r="15" spans="1:48" x14ac:dyDescent="0.25">
      <c r="A15" s="306" t="str">
        <f>'1. паспорт местоположение'!A14:C14</f>
        <v>Строительство ВЛЗ-6кВ ф.26 ПС 110 кВ №37 до зем.уч-ка кадастр.номер 42:10:0201006:201 (ПИР-2024, СМР, ввод - 2025 г.)</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row>
    <row r="16" spans="1:48" ht="15.75" x14ac:dyDescent="0.25">
      <c r="A16" s="307" t="s">
        <v>6</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row>
    <row r="17" spans="1:48" x14ac:dyDescent="0.25">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row>
    <row r="18" spans="1:48" s="22" customFormat="1" ht="23.25" customHeight="1" x14ac:dyDescent="0.25">
      <c r="A18" s="444" t="s">
        <v>425</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row>
    <row r="19" spans="1:48" s="22" customFormat="1" ht="84" customHeight="1" x14ac:dyDescent="0.25">
      <c r="A19" s="445" t="s">
        <v>47</v>
      </c>
      <c r="B19" s="448" t="s">
        <v>24</v>
      </c>
      <c r="C19" s="445" t="s">
        <v>46</v>
      </c>
      <c r="D19" s="445" t="s">
        <v>45</v>
      </c>
      <c r="E19" s="451" t="s">
        <v>434</v>
      </c>
      <c r="F19" s="452"/>
      <c r="G19" s="452"/>
      <c r="H19" s="452"/>
      <c r="I19" s="452"/>
      <c r="J19" s="452"/>
      <c r="K19" s="452"/>
      <c r="L19" s="453"/>
      <c r="M19" s="445" t="s">
        <v>44</v>
      </c>
      <c r="N19" s="445" t="s">
        <v>43</v>
      </c>
      <c r="O19" s="445" t="s">
        <v>42</v>
      </c>
      <c r="P19" s="454" t="s">
        <v>211</v>
      </c>
      <c r="Q19" s="454" t="s">
        <v>41</v>
      </c>
      <c r="R19" s="454" t="s">
        <v>453</v>
      </c>
      <c r="S19" s="454" t="s">
        <v>40</v>
      </c>
      <c r="T19" s="454"/>
      <c r="U19" s="457" t="s">
        <v>39</v>
      </c>
      <c r="V19" s="457" t="s">
        <v>38</v>
      </c>
      <c r="W19" s="454" t="s">
        <v>456</v>
      </c>
      <c r="X19" s="454" t="s">
        <v>457</v>
      </c>
      <c r="Y19" s="454" t="s">
        <v>458</v>
      </c>
      <c r="Z19" s="470" t="s">
        <v>37</v>
      </c>
      <c r="AA19" s="454" t="s">
        <v>459</v>
      </c>
      <c r="AB19" s="454" t="s">
        <v>36</v>
      </c>
      <c r="AC19" s="454" t="s">
        <v>35</v>
      </c>
      <c r="AD19" s="454" t="s">
        <v>34</v>
      </c>
      <c r="AE19" s="454" t="s">
        <v>33</v>
      </c>
      <c r="AF19" s="454" t="s">
        <v>32</v>
      </c>
      <c r="AG19" s="454"/>
      <c r="AH19" s="454"/>
      <c r="AI19" s="454"/>
      <c r="AJ19" s="454"/>
      <c r="AK19" s="454"/>
      <c r="AL19" s="454" t="s">
        <v>31</v>
      </c>
      <c r="AM19" s="454"/>
      <c r="AN19" s="454"/>
      <c r="AO19" s="454"/>
      <c r="AP19" s="454" t="s">
        <v>30</v>
      </c>
      <c r="AQ19" s="454"/>
      <c r="AR19" s="454" t="s">
        <v>29</v>
      </c>
      <c r="AS19" s="454" t="s">
        <v>28</v>
      </c>
      <c r="AT19" s="454" t="s">
        <v>27</v>
      </c>
      <c r="AU19" s="454" t="s">
        <v>26</v>
      </c>
      <c r="AV19" s="460" t="s">
        <v>25</v>
      </c>
    </row>
    <row r="20" spans="1:48" s="22" customFormat="1" ht="64.5" customHeight="1" x14ac:dyDescent="0.25">
      <c r="A20" s="446"/>
      <c r="B20" s="449"/>
      <c r="C20" s="446"/>
      <c r="D20" s="446"/>
      <c r="E20" s="462" t="s">
        <v>23</v>
      </c>
      <c r="F20" s="464" t="s">
        <v>109</v>
      </c>
      <c r="G20" s="464" t="s">
        <v>108</v>
      </c>
      <c r="H20" s="464" t="s">
        <v>107</v>
      </c>
      <c r="I20" s="468" t="s">
        <v>352</v>
      </c>
      <c r="J20" s="468" t="s">
        <v>353</v>
      </c>
      <c r="K20" s="468" t="s">
        <v>354</v>
      </c>
      <c r="L20" s="464" t="s">
        <v>73</v>
      </c>
      <c r="M20" s="446"/>
      <c r="N20" s="446"/>
      <c r="O20" s="446"/>
      <c r="P20" s="454"/>
      <c r="Q20" s="454"/>
      <c r="R20" s="454"/>
      <c r="S20" s="455" t="s">
        <v>2</v>
      </c>
      <c r="T20" s="455" t="s">
        <v>11</v>
      </c>
      <c r="U20" s="457"/>
      <c r="V20" s="457"/>
      <c r="W20" s="454"/>
      <c r="X20" s="454"/>
      <c r="Y20" s="454"/>
      <c r="Z20" s="454"/>
      <c r="AA20" s="454"/>
      <c r="AB20" s="454"/>
      <c r="AC20" s="454"/>
      <c r="AD20" s="454"/>
      <c r="AE20" s="454"/>
      <c r="AF20" s="454" t="s">
        <v>22</v>
      </c>
      <c r="AG20" s="454"/>
      <c r="AH20" s="454" t="s">
        <v>21</v>
      </c>
      <c r="AI20" s="454"/>
      <c r="AJ20" s="445" t="s">
        <v>20</v>
      </c>
      <c r="AK20" s="445" t="s">
        <v>19</v>
      </c>
      <c r="AL20" s="445" t="s">
        <v>18</v>
      </c>
      <c r="AM20" s="445" t="s">
        <v>17</v>
      </c>
      <c r="AN20" s="445" t="s">
        <v>16</v>
      </c>
      <c r="AO20" s="445" t="s">
        <v>15</v>
      </c>
      <c r="AP20" s="445" t="s">
        <v>14</v>
      </c>
      <c r="AQ20" s="458" t="s">
        <v>11</v>
      </c>
      <c r="AR20" s="454"/>
      <c r="AS20" s="454"/>
      <c r="AT20" s="454"/>
      <c r="AU20" s="454"/>
      <c r="AV20" s="461"/>
    </row>
    <row r="21" spans="1:48" s="22" customFormat="1" ht="144" customHeight="1" x14ac:dyDescent="0.25">
      <c r="A21" s="447"/>
      <c r="B21" s="450"/>
      <c r="C21" s="447"/>
      <c r="D21" s="447"/>
      <c r="E21" s="463"/>
      <c r="F21" s="465"/>
      <c r="G21" s="465"/>
      <c r="H21" s="465"/>
      <c r="I21" s="469"/>
      <c r="J21" s="469"/>
      <c r="K21" s="469"/>
      <c r="L21" s="465"/>
      <c r="M21" s="447"/>
      <c r="N21" s="447"/>
      <c r="O21" s="447"/>
      <c r="P21" s="454"/>
      <c r="Q21" s="454"/>
      <c r="R21" s="454"/>
      <c r="S21" s="456"/>
      <c r="T21" s="456"/>
      <c r="U21" s="457"/>
      <c r="V21" s="457"/>
      <c r="W21" s="454"/>
      <c r="X21" s="454"/>
      <c r="Y21" s="454"/>
      <c r="Z21" s="454"/>
      <c r="AA21" s="454"/>
      <c r="AB21" s="454"/>
      <c r="AC21" s="454"/>
      <c r="AD21" s="454"/>
      <c r="AE21" s="454"/>
      <c r="AF21" s="96" t="s">
        <v>13</v>
      </c>
      <c r="AG21" s="96" t="s">
        <v>12</v>
      </c>
      <c r="AH21" s="97" t="s">
        <v>2</v>
      </c>
      <c r="AI21" s="97" t="s">
        <v>11</v>
      </c>
      <c r="AJ21" s="447"/>
      <c r="AK21" s="447"/>
      <c r="AL21" s="447"/>
      <c r="AM21" s="447"/>
      <c r="AN21" s="447"/>
      <c r="AO21" s="447"/>
      <c r="AP21" s="447"/>
      <c r="AQ21" s="459"/>
      <c r="AR21" s="454"/>
      <c r="AS21" s="454"/>
      <c r="AT21" s="454"/>
      <c r="AU21" s="454"/>
      <c r="AV21" s="461"/>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486</v>
      </c>
      <c r="D23" s="259">
        <v>2024</v>
      </c>
      <c r="E23" s="259" t="s">
        <v>450</v>
      </c>
      <c r="F23" s="259" t="s">
        <v>450</v>
      </c>
      <c r="G23" s="259" t="s">
        <v>450</v>
      </c>
      <c r="H23" s="259" t="s">
        <v>450</v>
      </c>
      <c r="I23" s="475">
        <v>8.4949999999999992</v>
      </c>
      <c r="J23" s="257" t="s">
        <v>450</v>
      </c>
      <c r="K23" s="255">
        <v>0.25</v>
      </c>
      <c r="L23" s="253" t="s">
        <v>450</v>
      </c>
      <c r="M23" s="239" t="s">
        <v>505</v>
      </c>
      <c r="N23" s="239" t="s">
        <v>505</v>
      </c>
      <c r="O23" s="234" t="s">
        <v>439</v>
      </c>
      <c r="P23" s="245">
        <v>494.72</v>
      </c>
      <c r="Q23" s="221" t="s">
        <v>487</v>
      </c>
      <c r="R23" s="247">
        <v>494.72</v>
      </c>
      <c r="S23" s="221" t="s">
        <v>488</v>
      </c>
      <c r="T23" s="221" t="s">
        <v>450</v>
      </c>
      <c r="U23" s="221" t="s">
        <v>450</v>
      </c>
      <c r="V23" s="221" t="s">
        <v>450</v>
      </c>
      <c r="W23" s="221" t="s">
        <v>450</v>
      </c>
      <c r="X23" s="221" t="s">
        <v>450</v>
      </c>
      <c r="Y23" s="221" t="s">
        <v>450</v>
      </c>
      <c r="Z23" s="221" t="s">
        <v>450</v>
      </c>
      <c r="AA23" s="221" t="s">
        <v>450</v>
      </c>
      <c r="AB23" s="222">
        <v>494.72</v>
      </c>
      <c r="AC23" s="221" t="s">
        <v>506</v>
      </c>
      <c r="AD23" s="222">
        <v>494.72</v>
      </c>
      <c r="AE23" s="221" t="s">
        <v>450</v>
      </c>
      <c r="AF23" s="221" t="s">
        <v>450</v>
      </c>
      <c r="AG23" s="221" t="s">
        <v>450</v>
      </c>
      <c r="AH23" s="221" t="s">
        <v>450</v>
      </c>
      <c r="AI23" s="221" t="s">
        <v>450</v>
      </c>
      <c r="AJ23" s="221" t="s">
        <v>450</v>
      </c>
      <c r="AK23" s="221" t="s">
        <v>450</v>
      </c>
      <c r="AL23" s="221" t="s">
        <v>493</v>
      </c>
      <c r="AM23" s="221" t="s">
        <v>439</v>
      </c>
      <c r="AN23" s="221" t="s">
        <v>494</v>
      </c>
      <c r="AO23" s="221" t="s">
        <v>497</v>
      </c>
      <c r="AP23" s="221" t="s">
        <v>494</v>
      </c>
      <c r="AQ23" s="221" t="s">
        <v>494</v>
      </c>
      <c r="AR23" s="221" t="s">
        <v>495</v>
      </c>
      <c r="AS23" s="221" t="s">
        <v>495</v>
      </c>
      <c r="AT23" s="221" t="s">
        <v>496</v>
      </c>
      <c r="AU23" s="221" t="s">
        <v>450</v>
      </c>
      <c r="AV23" s="221" t="s">
        <v>450</v>
      </c>
    </row>
    <row r="24" spans="1:48" s="223" customFormat="1" ht="112.5" hidden="1" customHeight="1" x14ac:dyDescent="0.2">
      <c r="A24" s="219">
        <v>2</v>
      </c>
      <c r="B24" s="220" t="s">
        <v>439</v>
      </c>
      <c r="C24" s="220" t="s">
        <v>486</v>
      </c>
      <c r="D24" s="260"/>
      <c r="E24" s="260"/>
      <c r="F24" s="260"/>
      <c r="G24" s="260"/>
      <c r="H24" s="260"/>
      <c r="I24" s="473"/>
      <c r="J24" s="258"/>
      <c r="K24" s="256"/>
      <c r="L24" s="254"/>
      <c r="M24" s="239" t="s">
        <v>505</v>
      </c>
      <c r="N24" s="239" t="s">
        <v>505</v>
      </c>
      <c r="O24" s="234" t="s">
        <v>439</v>
      </c>
      <c r="P24" s="246">
        <v>5143.5440000000008</v>
      </c>
      <c r="Q24" s="221" t="s">
        <v>487</v>
      </c>
      <c r="R24" s="245">
        <v>5143.5440000000008</v>
      </c>
      <c r="S24" s="221" t="s">
        <v>488</v>
      </c>
      <c r="T24" s="234" t="s">
        <v>450</v>
      </c>
      <c r="U24" s="234" t="s">
        <v>450</v>
      </c>
      <c r="V24" s="234" t="s">
        <v>450</v>
      </c>
      <c r="W24" s="234" t="s">
        <v>450</v>
      </c>
      <c r="X24" s="234" t="s">
        <v>450</v>
      </c>
      <c r="Y24" s="234" t="s">
        <v>450</v>
      </c>
      <c r="Z24" s="234" t="s">
        <v>450</v>
      </c>
      <c r="AA24" s="234" t="s">
        <v>450</v>
      </c>
      <c r="AB24" s="244">
        <v>5143.5440000000008</v>
      </c>
      <c r="AC24" s="234" t="s">
        <v>502</v>
      </c>
      <c r="AD24" s="244">
        <f>AB24*1.2</f>
        <v>6172.2528000000011</v>
      </c>
      <c r="AE24" s="234" t="s">
        <v>450</v>
      </c>
      <c r="AF24" s="234" t="s">
        <v>450</v>
      </c>
      <c r="AG24" s="234" t="s">
        <v>450</v>
      </c>
      <c r="AH24" s="234" t="s">
        <v>450</v>
      </c>
      <c r="AI24" s="234" t="s">
        <v>450</v>
      </c>
      <c r="AJ24" s="234" t="s">
        <v>450</v>
      </c>
      <c r="AK24" s="234" t="s">
        <v>450</v>
      </c>
      <c r="AL24" s="234" t="s">
        <v>493</v>
      </c>
      <c r="AM24" s="221" t="s">
        <v>439</v>
      </c>
      <c r="AN24" s="234" t="s">
        <v>499</v>
      </c>
      <c r="AO24" s="234" t="s">
        <v>500</v>
      </c>
      <c r="AP24" s="234" t="s">
        <v>499</v>
      </c>
      <c r="AQ24" s="234" t="s">
        <v>499</v>
      </c>
      <c r="AR24" s="234" t="s">
        <v>499</v>
      </c>
      <c r="AS24" s="234" t="s">
        <v>499</v>
      </c>
      <c r="AT24" s="234" t="s">
        <v>501</v>
      </c>
      <c r="AU24" s="234" t="s">
        <v>450</v>
      </c>
      <c r="AV24" s="234" t="s">
        <v>450</v>
      </c>
    </row>
    <row r="25" spans="1:48" s="223" customFormat="1" ht="112.5" customHeight="1" x14ac:dyDescent="0.2">
      <c r="A25" s="219">
        <v>1</v>
      </c>
      <c r="B25" s="261" t="s">
        <v>439</v>
      </c>
      <c r="C25" s="261" t="s">
        <v>486</v>
      </c>
      <c r="D25" s="471">
        <v>2025</v>
      </c>
      <c r="E25" s="471" t="s">
        <v>450</v>
      </c>
      <c r="F25" s="471" t="s">
        <v>450</v>
      </c>
      <c r="G25" s="471" t="s">
        <v>450</v>
      </c>
      <c r="H25" s="471" t="s">
        <v>450</v>
      </c>
      <c r="I25" s="473"/>
      <c r="J25" s="474" t="s">
        <v>450</v>
      </c>
      <c r="K25" s="473">
        <v>0.20799999999999999</v>
      </c>
      <c r="L25" s="472" t="s">
        <v>450</v>
      </c>
      <c r="M25" s="235" t="s">
        <v>551</v>
      </c>
      <c r="N25" s="235" t="s">
        <v>551</v>
      </c>
      <c r="O25" s="264" t="s">
        <v>439</v>
      </c>
      <c r="P25" s="263">
        <v>788.01099999999997</v>
      </c>
      <c r="Q25" s="220" t="s">
        <v>487</v>
      </c>
      <c r="R25" s="263">
        <v>788.01099999999997</v>
      </c>
      <c r="S25" s="220" t="s">
        <v>488</v>
      </c>
      <c r="T25" s="220" t="s">
        <v>488</v>
      </c>
      <c r="U25" s="220" t="s">
        <v>450</v>
      </c>
      <c r="V25" s="220" t="s">
        <v>450</v>
      </c>
      <c r="W25" s="220" t="s">
        <v>450</v>
      </c>
      <c r="X25" s="220" t="s">
        <v>450</v>
      </c>
      <c r="Y25" s="220" t="s">
        <v>450</v>
      </c>
      <c r="Z25" s="220" t="s">
        <v>450</v>
      </c>
      <c r="AA25" s="220" t="s">
        <v>450</v>
      </c>
      <c r="AB25" s="263">
        <v>788.01099999999997</v>
      </c>
      <c r="AC25" s="220" t="s">
        <v>552</v>
      </c>
      <c r="AD25" s="263">
        <f>AB25</f>
        <v>788.01099999999997</v>
      </c>
      <c r="AE25" s="220" t="s">
        <v>450</v>
      </c>
      <c r="AF25" s="220" t="s">
        <v>450</v>
      </c>
      <c r="AG25" s="220" t="s">
        <v>450</v>
      </c>
      <c r="AH25" s="220" t="s">
        <v>450</v>
      </c>
      <c r="AI25" s="220" t="s">
        <v>450</v>
      </c>
      <c r="AJ25" s="220" t="s">
        <v>450</v>
      </c>
      <c r="AK25" s="220" t="s">
        <v>450</v>
      </c>
      <c r="AL25" s="220" t="s">
        <v>512</v>
      </c>
      <c r="AM25" s="220" t="s">
        <v>439</v>
      </c>
      <c r="AN25" s="220" t="s">
        <v>553</v>
      </c>
      <c r="AO25" s="220" t="s">
        <v>554</v>
      </c>
      <c r="AP25" s="220" t="s">
        <v>553</v>
      </c>
      <c r="AQ25" s="220" t="s">
        <v>553</v>
      </c>
      <c r="AR25" s="220" t="s">
        <v>553</v>
      </c>
      <c r="AS25" s="220" t="s">
        <v>553</v>
      </c>
      <c r="AT25" s="220" t="s">
        <v>555</v>
      </c>
      <c r="AU25" s="220" t="s">
        <v>450</v>
      </c>
      <c r="AV25" s="220" t="s">
        <v>450</v>
      </c>
    </row>
    <row r="26" spans="1:48" s="223" customFormat="1" ht="112.5" customHeight="1" x14ac:dyDescent="0.2">
      <c r="A26" s="219">
        <v>2</v>
      </c>
      <c r="B26" s="261" t="s">
        <v>439</v>
      </c>
      <c r="C26" s="261" t="s">
        <v>486</v>
      </c>
      <c r="D26" s="471"/>
      <c r="E26" s="471"/>
      <c r="F26" s="471"/>
      <c r="G26" s="471"/>
      <c r="H26" s="471"/>
      <c r="I26" s="473"/>
      <c r="J26" s="474"/>
      <c r="K26" s="473"/>
      <c r="L26" s="472"/>
      <c r="M26" s="235" t="s">
        <v>556</v>
      </c>
      <c r="N26" s="235" t="s">
        <v>556</v>
      </c>
      <c r="O26" s="220" t="s">
        <v>439</v>
      </c>
      <c r="P26" s="292">
        <v>32557</v>
      </c>
      <c r="Q26" s="262" t="s">
        <v>487</v>
      </c>
      <c r="R26" s="292">
        <v>32557</v>
      </c>
      <c r="S26" s="220" t="s">
        <v>488</v>
      </c>
      <c r="T26" s="220" t="s">
        <v>450</v>
      </c>
      <c r="U26" s="220" t="s">
        <v>450</v>
      </c>
      <c r="V26" s="220" t="s">
        <v>450</v>
      </c>
      <c r="W26" s="220" t="s">
        <v>450</v>
      </c>
      <c r="X26" s="220" t="s">
        <v>450</v>
      </c>
      <c r="Y26" s="220" t="s">
        <v>450</v>
      </c>
      <c r="Z26" s="220" t="s">
        <v>450</v>
      </c>
      <c r="AA26" s="220" t="s">
        <v>450</v>
      </c>
      <c r="AB26" s="263">
        <v>0</v>
      </c>
      <c r="AC26" s="265" t="s">
        <v>450</v>
      </c>
      <c r="AD26" s="263">
        <f>AB26*1.2</f>
        <v>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66" t="s">
        <v>491</v>
      </c>
      <c r="B27" s="467"/>
      <c r="C27" s="467"/>
      <c r="D27" s="467"/>
      <c r="E27" s="467"/>
      <c r="F27" s="467"/>
      <c r="G27" s="467"/>
      <c r="H27" s="467"/>
      <c r="I27" s="467"/>
      <c r="J27" s="467"/>
      <c r="K27" s="467"/>
      <c r="L27" s="467"/>
      <c r="M27" s="467"/>
      <c r="N27" s="467"/>
      <c r="O27" s="467"/>
      <c r="P27" s="236">
        <f>SUM(P25:P26)</f>
        <v>33345.010999999999</v>
      </c>
      <c r="Q27" s="236"/>
      <c r="R27" s="236">
        <f>SUM(R25:R26)</f>
        <v>33345.010999999999</v>
      </c>
      <c r="S27" s="236"/>
      <c r="T27" s="236"/>
      <c r="U27" s="236"/>
      <c r="V27" s="236"/>
      <c r="W27" s="236"/>
      <c r="X27" s="236"/>
      <c r="Y27" s="236"/>
      <c r="Z27" s="236"/>
      <c r="AA27" s="236"/>
      <c r="AB27" s="236">
        <f>SUM(AB25:AB26)</f>
        <v>788.01099999999997</v>
      </c>
      <c r="AC27" s="236"/>
      <c r="AD27" s="236">
        <f>SUM(AD25:AD26)</f>
        <v>788.01099999999997</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2"/>
      <c r="AB28" s="216"/>
      <c r="AC28" s="182"/>
      <c r="AD28" s="182"/>
    </row>
    <row r="31" spans="1:48" x14ac:dyDescent="0.25">
      <c r="R31" s="131"/>
    </row>
    <row r="32" spans="1:48" x14ac:dyDescent="0.25">
      <c r="X32" s="132"/>
    </row>
  </sheetData>
  <mergeCells count="74">
    <mergeCell ref="D25:D26"/>
    <mergeCell ref="G25:G26"/>
    <mergeCell ref="F25:F26"/>
    <mergeCell ref="L25:L26"/>
    <mergeCell ref="K25:K26"/>
    <mergeCell ref="J25:J26"/>
    <mergeCell ref="I23:I26"/>
    <mergeCell ref="H25:H26"/>
    <mergeCell ref="E25:E26"/>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P19:P21"/>
    <mergeCell ref="Q19:Q21"/>
    <mergeCell ref="R19:R21"/>
    <mergeCell ref="S19:T19"/>
    <mergeCell ref="T20:T21"/>
    <mergeCell ref="B19:B21"/>
    <mergeCell ref="E19:L19"/>
    <mergeCell ref="M19:M21"/>
    <mergeCell ref="N19:N21"/>
    <mergeCell ref="O19:O21"/>
    <mergeCell ref="A18:AV18"/>
    <mergeCell ref="A19:A21"/>
    <mergeCell ref="C19:C21"/>
    <mergeCell ref="A17:AV17"/>
    <mergeCell ref="A5:AV5"/>
    <mergeCell ref="A16:AV16"/>
    <mergeCell ref="A12:AV12"/>
    <mergeCell ref="A13:AV13"/>
    <mergeCell ref="A14:AV14"/>
    <mergeCell ref="A15:AV15"/>
    <mergeCell ref="A7:AV7"/>
    <mergeCell ref="A8:AV8"/>
    <mergeCell ref="A9:AV9"/>
    <mergeCell ref="A10:AV10"/>
    <mergeCell ref="A11:AV11"/>
    <mergeCell ref="D19:D21"/>
  </mergeCells>
  <printOptions horizontalCentered="1"/>
  <pageMargins left="0.19685039370078741" right="0.19685039370078741" top="0.59055118110236227" bottom="0.59055118110236227" header="0" footer="0"/>
  <pageSetup paperSize="8" scale="94"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23" sqref="B23"/>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81" t="str">
        <f>'6.1. Паспорт сетевой график.'!A5:L5</f>
        <v>Год раскрытия информации: 2025 год</v>
      </c>
      <c r="B5" s="481"/>
      <c r="C5" s="57"/>
      <c r="D5" s="57"/>
      <c r="E5" s="57"/>
      <c r="F5" s="57"/>
      <c r="G5" s="57"/>
      <c r="H5" s="57"/>
    </row>
    <row r="6" spans="1:8" ht="12.75" customHeight="1" x14ac:dyDescent="0.3">
      <c r="A6" s="167"/>
      <c r="B6" s="167"/>
      <c r="C6" s="167"/>
      <c r="D6" s="167"/>
      <c r="E6" s="167"/>
      <c r="F6" s="167"/>
      <c r="G6" s="167"/>
      <c r="H6" s="167"/>
    </row>
    <row r="7" spans="1:8" ht="18.75" x14ac:dyDescent="0.25">
      <c r="A7" s="301" t="s">
        <v>9</v>
      </c>
      <c r="B7" s="301"/>
      <c r="C7" s="142"/>
      <c r="D7" s="142"/>
      <c r="E7" s="142"/>
      <c r="F7" s="142"/>
      <c r="G7" s="142"/>
      <c r="H7" s="142"/>
    </row>
    <row r="8" spans="1:8" x14ac:dyDescent="0.25">
      <c r="A8" s="302" t="s">
        <v>439</v>
      </c>
      <c r="B8" s="302"/>
      <c r="C8" s="143"/>
      <c r="D8" s="143"/>
      <c r="E8" s="143"/>
      <c r="F8" s="143"/>
      <c r="G8" s="143"/>
      <c r="H8" s="143"/>
    </row>
    <row r="9" spans="1:8" x14ac:dyDescent="0.25">
      <c r="A9" s="298" t="s">
        <v>8</v>
      </c>
      <c r="B9" s="298"/>
      <c r="C9" s="144"/>
      <c r="D9" s="144"/>
      <c r="E9" s="144"/>
      <c r="F9" s="144"/>
      <c r="G9" s="144"/>
      <c r="H9" s="144"/>
    </row>
    <row r="10" spans="1:8" ht="21" customHeight="1" x14ac:dyDescent="0.25">
      <c r="A10" s="302" t="str">
        <f>'1. паспорт местоположение'!B11</f>
        <v>O_1.1.1.3.4</v>
      </c>
      <c r="B10" s="302"/>
      <c r="C10" s="143"/>
      <c r="D10" s="143"/>
      <c r="E10" s="143"/>
      <c r="F10" s="143"/>
      <c r="G10" s="143"/>
      <c r="H10" s="143"/>
    </row>
    <row r="11" spans="1:8" x14ac:dyDescent="0.25">
      <c r="A11" s="298" t="s">
        <v>7</v>
      </c>
      <c r="B11" s="298"/>
      <c r="C11" s="144"/>
      <c r="D11" s="144"/>
      <c r="E11" s="144"/>
      <c r="F11" s="144"/>
      <c r="G11" s="144"/>
      <c r="H11" s="144"/>
    </row>
    <row r="12" spans="1:8" x14ac:dyDescent="0.25">
      <c r="A12" s="302" t="str">
        <f>'7. Паспорт отчет о закупке'!A15:AV15</f>
        <v>Строительство ВЛЗ-6кВ ф.26 ПС 110 кВ №37 до зем.уч-ка кадастр.номер 42:10:0201006:201 (ПИР-2024, СМР, ввод - 2025 г.)</v>
      </c>
      <c r="B12" s="302"/>
      <c r="C12" s="143"/>
      <c r="D12" s="143"/>
      <c r="E12" s="143"/>
      <c r="F12" s="143"/>
      <c r="G12" s="143"/>
      <c r="H12" s="143"/>
    </row>
    <row r="13" spans="1:8" x14ac:dyDescent="0.25">
      <c r="A13" s="298" t="s">
        <v>6</v>
      </c>
      <c r="B13" s="298"/>
      <c r="C13" s="144"/>
      <c r="D13" s="144"/>
      <c r="E13" s="144"/>
      <c r="F13" s="144"/>
      <c r="G13" s="144"/>
      <c r="H13" s="144"/>
    </row>
    <row r="14" spans="1:8" ht="10.5" customHeight="1" x14ac:dyDescent="0.25">
      <c r="B14" s="91"/>
    </row>
    <row r="15" spans="1:8" ht="20.25" customHeight="1" x14ac:dyDescent="0.25">
      <c r="A15" s="479" t="s">
        <v>426</v>
      </c>
      <c r="B15" s="480"/>
    </row>
    <row r="16" spans="1:8" ht="23.25" customHeight="1" x14ac:dyDescent="0.25">
      <c r="B16" s="218"/>
    </row>
    <row r="17" spans="1:6" ht="33" customHeight="1" x14ac:dyDescent="0.25">
      <c r="A17" s="119" t="s">
        <v>307</v>
      </c>
      <c r="B17" s="251" t="str">
        <f>A12</f>
        <v>Строительство ВЛЗ-6кВ ф.26 ПС 110 кВ №37 до зем.уч-ка кадастр.номер 42:10:0201006:201 (ПИР-2024, СМР, ввод - 2025 г.)</v>
      </c>
    </row>
    <row r="18" spans="1:6" x14ac:dyDescent="0.25">
      <c r="A18" s="119" t="s">
        <v>308</v>
      </c>
      <c r="B18" s="120" t="s">
        <v>557</v>
      </c>
    </row>
    <row r="19" spans="1:6" ht="30" x14ac:dyDescent="0.25">
      <c r="A19" s="119" t="s">
        <v>288</v>
      </c>
      <c r="B19" s="120" t="s">
        <v>484</v>
      </c>
    </row>
    <row r="20" spans="1:6" x14ac:dyDescent="0.25">
      <c r="A20" s="119" t="s">
        <v>309</v>
      </c>
      <c r="B20" s="120" t="s">
        <v>450</v>
      </c>
    </row>
    <row r="21" spans="1:6" x14ac:dyDescent="0.25">
      <c r="A21" s="121" t="s">
        <v>310</v>
      </c>
      <c r="B21" s="120" t="s">
        <v>542</v>
      </c>
    </row>
    <row r="22" spans="1:6" x14ac:dyDescent="0.25">
      <c r="A22" s="121" t="s">
        <v>311</v>
      </c>
      <c r="B22" s="184" t="str">
        <f>'3.3 паспорт описание'!C30</f>
        <v>Выполнен проект</v>
      </c>
    </row>
    <row r="23" spans="1:6" ht="19.5" customHeight="1" x14ac:dyDescent="0.25">
      <c r="A23" s="123" t="s">
        <v>509</v>
      </c>
      <c r="B23" s="215">
        <f>'6.2. Паспорт фин осв ввод'!F23</f>
        <v>40.014013200000001</v>
      </c>
    </row>
    <row r="24" spans="1:6" ht="31.5" customHeight="1" x14ac:dyDescent="0.25">
      <c r="A24" s="122" t="s">
        <v>312</v>
      </c>
      <c r="B24" s="184" t="s">
        <v>508</v>
      </c>
    </row>
    <row r="25" spans="1:6" ht="28.5" x14ac:dyDescent="0.25">
      <c r="A25" s="123" t="s">
        <v>313</v>
      </c>
      <c r="B25" s="130">
        <f>'7. Паспорт отчет о закупке'!AD27/1000</f>
        <v>0.78801100000000002</v>
      </c>
      <c r="F25" s="181"/>
    </row>
    <row r="26" spans="1:6" ht="28.5" x14ac:dyDescent="0.25">
      <c r="A26" s="123" t="s">
        <v>314</v>
      </c>
      <c r="B26" s="240">
        <f>B29</f>
        <v>0.78801100000000002</v>
      </c>
      <c r="C26" s="181"/>
    </row>
    <row r="27" spans="1:6" x14ac:dyDescent="0.25">
      <c r="A27" s="122" t="s">
        <v>315</v>
      </c>
      <c r="B27" s="122" t="s">
        <v>450</v>
      </c>
    </row>
    <row r="28" spans="1:6" x14ac:dyDescent="0.25">
      <c r="A28" s="123" t="s">
        <v>563</v>
      </c>
      <c r="B28" s="122" t="s">
        <v>450</v>
      </c>
      <c r="C28" s="183"/>
    </row>
    <row r="29" spans="1:6" ht="22.5" customHeight="1" x14ac:dyDescent="0.25">
      <c r="A29" s="184" t="s">
        <v>562</v>
      </c>
      <c r="B29" s="130">
        <f>'7. Паспорт отчет о закупке'!AD27/1000</f>
        <v>0.78801100000000002</v>
      </c>
    </row>
    <row r="30" spans="1:6" x14ac:dyDescent="0.25">
      <c r="A30" s="122" t="s">
        <v>316</v>
      </c>
      <c r="B30" s="241">
        <f>B29/B23</f>
        <v>1.9693375819649101E-2</v>
      </c>
    </row>
    <row r="31" spans="1:6" x14ac:dyDescent="0.25">
      <c r="A31" s="122" t="s">
        <v>317</v>
      </c>
      <c r="B31" s="130">
        <f>B29</f>
        <v>0.78801100000000002</v>
      </c>
    </row>
    <row r="32" spans="1:6" x14ac:dyDescent="0.25">
      <c r="A32" s="122" t="s">
        <v>318</v>
      </c>
      <c r="B32" s="130">
        <f>B31</f>
        <v>0.78801100000000002</v>
      </c>
    </row>
    <row r="33" spans="1:2" x14ac:dyDescent="0.25">
      <c r="A33" s="123" t="s">
        <v>558</v>
      </c>
      <c r="B33" s="130" t="s">
        <v>450</v>
      </c>
    </row>
    <row r="34" spans="1:2" x14ac:dyDescent="0.25">
      <c r="A34" s="184" t="s">
        <v>560</v>
      </c>
      <c r="B34" s="130" t="s">
        <v>450</v>
      </c>
    </row>
    <row r="35" spans="1:2" x14ac:dyDescent="0.25">
      <c r="A35" s="122" t="s">
        <v>316</v>
      </c>
      <c r="B35" s="130" t="s">
        <v>450</v>
      </c>
    </row>
    <row r="36" spans="1:2" x14ac:dyDescent="0.25">
      <c r="A36" s="122" t="s">
        <v>317</v>
      </c>
      <c r="B36" s="130" t="s">
        <v>450</v>
      </c>
    </row>
    <row r="37" spans="1:2" x14ac:dyDescent="0.25">
      <c r="A37" s="122" t="s">
        <v>318</v>
      </c>
      <c r="B37" s="130" t="s">
        <v>450</v>
      </c>
    </row>
    <row r="38" spans="1:2" ht="14.25" customHeight="1" x14ac:dyDescent="0.25">
      <c r="A38" s="123" t="s">
        <v>559</v>
      </c>
      <c r="B38" s="130" t="s">
        <v>450</v>
      </c>
    </row>
    <row r="39" spans="1:2" x14ac:dyDescent="0.25">
      <c r="A39" s="122" t="s">
        <v>561</v>
      </c>
      <c r="B39" s="130" t="s">
        <v>450</v>
      </c>
    </row>
    <row r="40" spans="1:2" x14ac:dyDescent="0.25">
      <c r="A40" s="122" t="s">
        <v>316</v>
      </c>
      <c r="B40" s="130" t="s">
        <v>450</v>
      </c>
    </row>
    <row r="41" spans="1:2" x14ac:dyDescent="0.25">
      <c r="A41" s="122" t="s">
        <v>317</v>
      </c>
      <c r="B41" s="130" t="s">
        <v>450</v>
      </c>
    </row>
    <row r="42" spans="1:2" x14ac:dyDescent="0.25">
      <c r="A42" s="122" t="s">
        <v>318</v>
      </c>
      <c r="B42" s="130" t="s">
        <v>450</v>
      </c>
    </row>
    <row r="43" spans="1:2" ht="28.5" x14ac:dyDescent="0.25">
      <c r="A43" s="121" t="s">
        <v>319</v>
      </c>
      <c r="B43" s="130" t="s">
        <v>450</v>
      </c>
    </row>
    <row r="44" spans="1:2" x14ac:dyDescent="0.25">
      <c r="A44" s="124" t="s">
        <v>315</v>
      </c>
      <c r="B44" s="130" t="s">
        <v>450</v>
      </c>
    </row>
    <row r="45" spans="1:2" x14ac:dyDescent="0.25">
      <c r="A45" s="124" t="s">
        <v>320</v>
      </c>
      <c r="B45" s="130" t="s">
        <v>450</v>
      </c>
    </row>
    <row r="46" spans="1:2" x14ac:dyDescent="0.25">
      <c r="A46" s="124" t="s">
        <v>321</v>
      </c>
      <c r="B46" s="130" t="s">
        <v>450</v>
      </c>
    </row>
    <row r="47" spans="1:2" x14ac:dyDescent="0.25">
      <c r="A47" s="124" t="s">
        <v>322</v>
      </c>
      <c r="B47" s="130" t="s">
        <v>450</v>
      </c>
    </row>
    <row r="48" spans="1:2" x14ac:dyDescent="0.25">
      <c r="A48" s="121" t="s">
        <v>323</v>
      </c>
      <c r="B48" s="130" t="s">
        <v>450</v>
      </c>
    </row>
    <row r="49" spans="1:2" x14ac:dyDescent="0.25">
      <c r="A49" s="121" t="s">
        <v>324</v>
      </c>
      <c r="B49" s="130" t="s">
        <v>450</v>
      </c>
    </row>
    <row r="50" spans="1:2" x14ac:dyDescent="0.25">
      <c r="A50" s="121" t="s">
        <v>325</v>
      </c>
      <c r="B50" s="130" t="s">
        <v>450</v>
      </c>
    </row>
    <row r="51" spans="1:2" x14ac:dyDescent="0.25">
      <c r="A51" s="121" t="s">
        <v>326</v>
      </c>
      <c r="B51" s="130" t="s">
        <v>450</v>
      </c>
    </row>
    <row r="52" spans="1:2" ht="15.75" customHeight="1" x14ac:dyDescent="0.25">
      <c r="A52" s="121" t="s">
        <v>327</v>
      </c>
      <c r="B52" s="476" t="s">
        <v>552</v>
      </c>
    </row>
    <row r="53" spans="1:2" ht="15.75" hidden="1" customHeight="1" x14ac:dyDescent="0.25">
      <c r="A53" s="124" t="s">
        <v>328</v>
      </c>
      <c r="B53" s="477"/>
    </row>
    <row r="54" spans="1:2" ht="15.75" hidden="1" customHeight="1" x14ac:dyDescent="0.25">
      <c r="A54" s="124" t="s">
        <v>329</v>
      </c>
      <c r="B54" s="477"/>
    </row>
    <row r="55" spans="1:2" x14ac:dyDescent="0.25">
      <c r="A55" s="124" t="s">
        <v>330</v>
      </c>
      <c r="B55" s="477"/>
    </row>
    <row r="56" spans="1:2" x14ac:dyDescent="0.25">
      <c r="A56" s="124" t="s">
        <v>331</v>
      </c>
      <c r="B56" s="477"/>
    </row>
    <row r="57" spans="1:2" x14ac:dyDescent="0.25">
      <c r="A57" s="124" t="s">
        <v>332</v>
      </c>
      <c r="B57" s="478"/>
    </row>
    <row r="58" spans="1:2" ht="30" x14ac:dyDescent="0.25">
      <c r="A58" s="124" t="s">
        <v>333</v>
      </c>
      <c r="B58" s="130" t="s">
        <v>450</v>
      </c>
    </row>
    <row r="59" spans="1:2" ht="28.5" x14ac:dyDescent="0.25">
      <c r="A59" s="121" t="s">
        <v>334</v>
      </c>
      <c r="B59" s="130" t="s">
        <v>450</v>
      </c>
    </row>
    <row r="60" spans="1:2" x14ac:dyDescent="0.25">
      <c r="A60" s="124" t="s">
        <v>315</v>
      </c>
      <c r="B60" s="130" t="s">
        <v>450</v>
      </c>
    </row>
    <row r="61" spans="1:2" x14ac:dyDescent="0.25">
      <c r="A61" s="124" t="s">
        <v>335</v>
      </c>
      <c r="B61" s="130" t="s">
        <v>450</v>
      </c>
    </row>
    <row r="62" spans="1:2" x14ac:dyDescent="0.25">
      <c r="A62" s="124" t="s">
        <v>336</v>
      </c>
      <c r="B62" s="130" t="s">
        <v>450</v>
      </c>
    </row>
    <row r="63" spans="1:2" x14ac:dyDescent="0.25">
      <c r="A63" s="125" t="s">
        <v>337</v>
      </c>
      <c r="B63" s="130" t="s">
        <v>450</v>
      </c>
    </row>
    <row r="64" spans="1:2" x14ac:dyDescent="0.25">
      <c r="A64" s="121" t="s">
        <v>338</v>
      </c>
      <c r="B64" s="130" t="s">
        <v>450</v>
      </c>
    </row>
    <row r="65" spans="1:2" x14ac:dyDescent="0.25">
      <c r="A65" s="124" t="s">
        <v>339</v>
      </c>
      <c r="B65" s="130" t="s">
        <v>450</v>
      </c>
    </row>
    <row r="66" spans="1:2" x14ac:dyDescent="0.25">
      <c r="A66" s="124" t="s">
        <v>340</v>
      </c>
      <c r="B66" s="130" t="s">
        <v>450</v>
      </c>
    </row>
    <row r="67" spans="1:2" x14ac:dyDescent="0.25">
      <c r="A67" s="124" t="s">
        <v>341</v>
      </c>
      <c r="B67" s="130" t="s">
        <v>450</v>
      </c>
    </row>
    <row r="68" spans="1:2" ht="28.5" x14ac:dyDescent="0.25">
      <c r="A68" s="126" t="s">
        <v>342</v>
      </c>
      <c r="B68" s="130" t="str">
        <f>B22</f>
        <v>Выполнен проект</v>
      </c>
    </row>
    <row r="69" spans="1:2" ht="28.5" customHeight="1" x14ac:dyDescent="0.25">
      <c r="A69" s="121" t="s">
        <v>343</v>
      </c>
      <c r="B69" s="130" t="s">
        <v>450</v>
      </c>
    </row>
    <row r="70" spans="1:2" x14ac:dyDescent="0.25">
      <c r="A70" s="124" t="s">
        <v>344</v>
      </c>
      <c r="B70" s="130" t="s">
        <v>450</v>
      </c>
    </row>
    <row r="71" spans="1:2" x14ac:dyDescent="0.25">
      <c r="A71" s="124" t="s">
        <v>345</v>
      </c>
      <c r="B71" s="130" t="s">
        <v>450</v>
      </c>
    </row>
    <row r="72" spans="1:2" x14ac:dyDescent="0.25">
      <c r="A72" s="124" t="s">
        <v>346</v>
      </c>
      <c r="B72" s="130" t="s">
        <v>450</v>
      </c>
    </row>
    <row r="73" spans="1:2" x14ac:dyDescent="0.25">
      <c r="A73" s="124" t="s">
        <v>347</v>
      </c>
      <c r="B73" s="130" t="s">
        <v>450</v>
      </c>
    </row>
    <row r="74" spans="1:2" x14ac:dyDescent="0.25">
      <c r="A74" s="127" t="s">
        <v>348</v>
      </c>
      <c r="B74" s="130" t="s">
        <v>450</v>
      </c>
    </row>
    <row r="77" spans="1:2" x14ac:dyDescent="0.25">
      <c r="A77" s="92"/>
      <c r="B77" s="93"/>
    </row>
    <row r="78" spans="1:2" x14ac:dyDescent="0.25">
      <c r="B78" s="94"/>
    </row>
    <row r="79" spans="1:2" x14ac:dyDescent="0.25">
      <c r="B79" s="95"/>
    </row>
  </sheetData>
  <mergeCells count="10">
    <mergeCell ref="A5:B5"/>
    <mergeCell ref="A7:B7"/>
    <mergeCell ref="A8:B8"/>
    <mergeCell ref="A9:B9"/>
    <mergeCell ref="A10:B10"/>
    <mergeCell ref="B52:B57"/>
    <mergeCell ref="A11:B11"/>
    <mergeCell ref="A12:B12"/>
    <mergeCell ref="A13:B13"/>
    <mergeCell ref="A15:B15"/>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L14" sqref="L14"/>
    </sheetView>
  </sheetViews>
  <sheetFormatPr defaultRowHeight="15" x14ac:dyDescent="0.25"/>
  <cols>
    <col min="1" max="16384" width="9.140625" style="1"/>
  </cols>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8239-4A2B-4736-9685-3343426921FB}">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83" t="s">
        <v>567</v>
      </c>
      <c r="B1" s="484"/>
      <c r="C1" s="485"/>
    </row>
    <row r="2" spans="1:3" ht="15" customHeight="1" x14ac:dyDescent="0.25">
      <c r="A2" s="486"/>
      <c r="B2" s="487" t="s">
        <v>568</v>
      </c>
      <c r="C2" s="488"/>
    </row>
    <row r="3" spans="1:3" ht="15" customHeight="1" x14ac:dyDescent="0.25">
      <c r="A3" s="486"/>
      <c r="B3" s="487" t="s">
        <v>569</v>
      </c>
      <c r="C3" s="488"/>
    </row>
    <row r="4" spans="1:3" ht="15" customHeight="1" x14ac:dyDescent="0.25">
      <c r="A4" s="489" t="s">
        <v>570</v>
      </c>
      <c r="B4" s="493"/>
      <c r="C4" s="490"/>
    </row>
    <row r="5" spans="1:3" ht="15" customHeight="1" x14ac:dyDescent="0.25">
      <c r="A5" s="482" t="s">
        <v>571</v>
      </c>
      <c r="B5" s="487"/>
      <c r="C5" s="296" t="s">
        <v>572</v>
      </c>
    </row>
    <row r="6" spans="1:3" ht="105" x14ac:dyDescent="0.25">
      <c r="A6" s="491" t="s">
        <v>573</v>
      </c>
      <c r="B6" s="492"/>
      <c r="C6" s="296" t="s">
        <v>574</v>
      </c>
    </row>
    <row r="7" spans="1:3" ht="60" x14ac:dyDescent="0.25">
      <c r="A7" s="491" t="s">
        <v>575</v>
      </c>
      <c r="B7" s="492"/>
      <c r="C7" s="296" t="s">
        <v>576</v>
      </c>
    </row>
    <row r="8" spans="1:3" ht="15" customHeight="1" x14ac:dyDescent="0.25">
      <c r="A8" s="482" t="s">
        <v>577</v>
      </c>
      <c r="B8" s="487"/>
      <c r="C8" s="296" t="s">
        <v>578</v>
      </c>
    </row>
    <row r="9" spans="1:3" ht="15" customHeight="1" x14ac:dyDescent="0.25">
      <c r="A9" s="482" t="s">
        <v>579</v>
      </c>
      <c r="B9" s="487"/>
      <c r="C9" s="296" t="s">
        <v>580</v>
      </c>
    </row>
    <row r="10" spans="1:3" ht="15" customHeight="1" x14ac:dyDescent="0.25">
      <c r="A10" s="482" t="s">
        <v>581</v>
      </c>
      <c r="B10" s="487"/>
      <c r="C10" s="296" t="s">
        <v>582</v>
      </c>
    </row>
    <row r="11" spans="1:3" ht="15" customHeight="1" x14ac:dyDescent="0.25">
      <c r="A11" s="482" t="s">
        <v>583</v>
      </c>
      <c r="B11" s="487"/>
      <c r="C11" s="296" t="s">
        <v>584</v>
      </c>
    </row>
    <row r="12" spans="1:3" ht="15.75" thickBot="1" x14ac:dyDescent="0.3">
      <c r="A12" s="293"/>
      <c r="B12" s="294"/>
      <c r="C12" s="295"/>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A19" zoomScale="80" zoomScaleSheetLayoutView="80" workbookViewId="0">
      <selection activeCell="Q22" sqref="Q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row>
    <row r="5" spans="1:28" s="12" customFormat="1" ht="15.75" x14ac:dyDescent="0.2">
      <c r="A5" s="17"/>
    </row>
    <row r="6" spans="1:28" s="12" customFormat="1" ht="18.75" x14ac:dyDescent="0.2">
      <c r="A6" s="311" t="s">
        <v>9</v>
      </c>
      <c r="B6" s="311"/>
      <c r="C6" s="311"/>
      <c r="D6" s="311"/>
      <c r="E6" s="311"/>
      <c r="F6" s="311"/>
      <c r="G6" s="311"/>
      <c r="H6" s="311"/>
      <c r="I6" s="311"/>
      <c r="J6" s="311"/>
      <c r="K6" s="311"/>
      <c r="L6" s="311"/>
      <c r="M6" s="311"/>
      <c r="N6" s="311"/>
      <c r="O6" s="311"/>
      <c r="P6" s="311"/>
      <c r="Q6" s="311"/>
      <c r="R6" s="311"/>
      <c r="S6" s="311"/>
      <c r="T6" s="13"/>
      <c r="U6" s="13"/>
      <c r="V6" s="13"/>
      <c r="W6" s="13"/>
      <c r="X6" s="13"/>
      <c r="Y6" s="13"/>
      <c r="Z6" s="13"/>
      <c r="AA6" s="13"/>
      <c r="AB6" s="13"/>
    </row>
    <row r="7" spans="1:28" s="12" customFormat="1" ht="11.25" customHeight="1" x14ac:dyDescent="0.2">
      <c r="A7" s="311"/>
      <c r="B7" s="311"/>
      <c r="C7" s="311"/>
      <c r="D7" s="311"/>
      <c r="E7" s="311"/>
      <c r="F7" s="311"/>
      <c r="G7" s="311"/>
      <c r="H7" s="311"/>
      <c r="I7" s="311"/>
      <c r="J7" s="311"/>
      <c r="K7" s="311"/>
      <c r="L7" s="311"/>
      <c r="M7" s="311"/>
      <c r="N7" s="311"/>
      <c r="O7" s="311"/>
      <c r="P7" s="311"/>
      <c r="Q7" s="311"/>
      <c r="R7" s="311"/>
      <c r="S7" s="311"/>
      <c r="T7" s="13"/>
      <c r="U7" s="13"/>
      <c r="V7" s="13"/>
      <c r="W7" s="13"/>
      <c r="X7" s="13"/>
      <c r="Y7" s="13"/>
      <c r="Z7" s="13"/>
      <c r="AA7" s="13"/>
      <c r="AB7" s="13"/>
    </row>
    <row r="8" spans="1:28" s="12" customFormat="1" ht="18.75" x14ac:dyDescent="0.2">
      <c r="A8" s="306" t="s">
        <v>445</v>
      </c>
      <c r="B8" s="306"/>
      <c r="C8" s="306"/>
      <c r="D8" s="306"/>
      <c r="E8" s="306"/>
      <c r="F8" s="306"/>
      <c r="G8" s="306"/>
      <c r="H8" s="306"/>
      <c r="I8" s="306"/>
      <c r="J8" s="306"/>
      <c r="K8" s="306"/>
      <c r="L8" s="306"/>
      <c r="M8" s="306"/>
      <c r="N8" s="306"/>
      <c r="O8" s="306"/>
      <c r="P8" s="306"/>
      <c r="Q8" s="306"/>
      <c r="R8" s="306"/>
      <c r="S8" s="306"/>
      <c r="T8" s="13"/>
      <c r="U8" s="13"/>
      <c r="V8" s="13"/>
      <c r="W8" s="13"/>
      <c r="X8" s="13"/>
      <c r="Y8" s="13"/>
      <c r="Z8" s="13"/>
      <c r="AA8" s="13"/>
      <c r="AB8" s="13"/>
    </row>
    <row r="9" spans="1:28" s="12" customFormat="1" ht="18.75" x14ac:dyDescent="0.2">
      <c r="A9" s="307" t="s">
        <v>8</v>
      </c>
      <c r="B9" s="307"/>
      <c r="C9" s="307"/>
      <c r="D9" s="307"/>
      <c r="E9" s="307"/>
      <c r="F9" s="307"/>
      <c r="G9" s="307"/>
      <c r="H9" s="307"/>
      <c r="I9" s="307"/>
      <c r="J9" s="307"/>
      <c r="K9" s="307"/>
      <c r="L9" s="307"/>
      <c r="M9" s="307"/>
      <c r="N9" s="307"/>
      <c r="O9" s="307"/>
      <c r="P9" s="307"/>
      <c r="Q9" s="307"/>
      <c r="R9" s="307"/>
      <c r="S9" s="307"/>
      <c r="T9" s="13"/>
      <c r="U9" s="13"/>
      <c r="V9" s="13"/>
      <c r="W9" s="13"/>
      <c r="X9" s="13"/>
      <c r="Y9" s="13"/>
      <c r="Z9" s="13"/>
      <c r="AA9" s="13"/>
      <c r="AB9" s="13"/>
    </row>
    <row r="10" spans="1:28" s="12" customFormat="1" ht="18.75" x14ac:dyDescent="0.2">
      <c r="A10" s="311"/>
      <c r="B10" s="311"/>
      <c r="C10" s="311"/>
      <c r="D10" s="311"/>
      <c r="E10" s="311"/>
      <c r="F10" s="311"/>
      <c r="G10" s="311"/>
      <c r="H10" s="311"/>
      <c r="I10" s="311"/>
      <c r="J10" s="311"/>
      <c r="K10" s="311"/>
      <c r="L10" s="311"/>
      <c r="M10" s="311"/>
      <c r="N10" s="311"/>
      <c r="O10" s="311"/>
      <c r="P10" s="311"/>
      <c r="Q10" s="311"/>
      <c r="R10" s="311"/>
      <c r="S10" s="311"/>
      <c r="T10" s="13"/>
      <c r="U10" s="13"/>
      <c r="V10" s="13"/>
      <c r="W10" s="13"/>
      <c r="X10" s="13"/>
      <c r="Y10" s="13"/>
      <c r="Z10" s="13"/>
      <c r="AA10" s="13"/>
      <c r="AB10" s="13"/>
    </row>
    <row r="11" spans="1:28" s="12" customFormat="1" ht="18.75" x14ac:dyDescent="0.2">
      <c r="A11" s="306" t="str">
        <f>'1. паспорт местоположение'!B11</f>
        <v>O_1.1.1.3.4</v>
      </c>
      <c r="B11" s="306"/>
      <c r="C11" s="306"/>
      <c r="D11" s="306"/>
      <c r="E11" s="306"/>
      <c r="F11" s="306"/>
      <c r="G11" s="306"/>
      <c r="H11" s="306"/>
      <c r="I11" s="306"/>
      <c r="J11" s="306"/>
      <c r="K11" s="306"/>
      <c r="L11" s="306"/>
      <c r="M11" s="306"/>
      <c r="N11" s="306"/>
      <c r="O11" s="306"/>
      <c r="P11" s="306"/>
      <c r="Q11" s="306"/>
      <c r="R11" s="306"/>
      <c r="S11" s="306"/>
      <c r="T11" s="13"/>
      <c r="U11" s="13"/>
      <c r="V11" s="13"/>
      <c r="W11" s="13"/>
      <c r="X11" s="13"/>
      <c r="Y11" s="13"/>
      <c r="Z11" s="13"/>
      <c r="AA11" s="13"/>
      <c r="AB11" s="13"/>
    </row>
    <row r="12" spans="1:28" s="12" customFormat="1" ht="18.75" x14ac:dyDescent="0.2">
      <c r="A12" s="307" t="s">
        <v>7</v>
      </c>
      <c r="B12" s="307"/>
      <c r="C12" s="307"/>
      <c r="D12" s="307"/>
      <c r="E12" s="307"/>
      <c r="F12" s="307"/>
      <c r="G12" s="307"/>
      <c r="H12" s="307"/>
      <c r="I12" s="307"/>
      <c r="J12" s="307"/>
      <c r="K12" s="307"/>
      <c r="L12" s="307"/>
      <c r="M12" s="307"/>
      <c r="N12" s="307"/>
      <c r="O12" s="307"/>
      <c r="P12" s="307"/>
      <c r="Q12" s="307"/>
      <c r="R12" s="307"/>
      <c r="S12" s="307"/>
      <c r="T12" s="13"/>
      <c r="U12" s="13"/>
      <c r="V12" s="13"/>
      <c r="W12" s="13"/>
      <c r="X12" s="13"/>
      <c r="Y12" s="13"/>
      <c r="Z12" s="13"/>
      <c r="AA12" s="13"/>
      <c r="AB12" s="13"/>
    </row>
    <row r="13" spans="1:28" s="9" customFormat="1" ht="15.75" customHeight="1" x14ac:dyDescent="0.2">
      <c r="A13" s="312"/>
      <c r="B13" s="312"/>
      <c r="C13" s="312"/>
      <c r="D13" s="312"/>
      <c r="E13" s="312"/>
      <c r="F13" s="312"/>
      <c r="G13" s="312"/>
      <c r="H13" s="312"/>
      <c r="I13" s="312"/>
      <c r="J13" s="312"/>
      <c r="K13" s="312"/>
      <c r="L13" s="312"/>
      <c r="M13" s="312"/>
      <c r="N13" s="312"/>
      <c r="O13" s="312"/>
      <c r="P13" s="312"/>
      <c r="Q13" s="312"/>
      <c r="R13" s="312"/>
      <c r="S13" s="312"/>
      <c r="T13" s="10"/>
      <c r="U13" s="10"/>
      <c r="V13" s="10"/>
      <c r="W13" s="10"/>
      <c r="X13" s="10"/>
      <c r="Y13" s="10"/>
      <c r="Z13" s="10"/>
      <c r="AA13" s="10"/>
      <c r="AB13" s="10"/>
    </row>
    <row r="14" spans="1:28" s="3" customFormat="1" ht="12" x14ac:dyDescent="0.2">
      <c r="A14" s="306"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8"/>
      <c r="U14" s="8"/>
      <c r="V14" s="8"/>
      <c r="W14" s="8"/>
      <c r="X14" s="8"/>
      <c r="Y14" s="8"/>
      <c r="Z14" s="8"/>
      <c r="AA14" s="8"/>
      <c r="AB14" s="8"/>
    </row>
    <row r="15" spans="1:28" s="3" customFormat="1" ht="15" customHeight="1" x14ac:dyDescent="0.2">
      <c r="A15" s="307" t="s">
        <v>6</v>
      </c>
      <c r="B15" s="307"/>
      <c r="C15" s="307"/>
      <c r="D15" s="307"/>
      <c r="E15" s="307"/>
      <c r="F15" s="307"/>
      <c r="G15" s="307"/>
      <c r="H15" s="307"/>
      <c r="I15" s="307"/>
      <c r="J15" s="307"/>
      <c r="K15" s="307"/>
      <c r="L15" s="307"/>
      <c r="M15" s="307"/>
      <c r="N15" s="307"/>
      <c r="O15" s="307"/>
      <c r="P15" s="307"/>
      <c r="Q15" s="307"/>
      <c r="R15" s="307"/>
      <c r="S15" s="307"/>
      <c r="T15" s="6"/>
      <c r="U15" s="6"/>
      <c r="V15" s="6"/>
      <c r="W15" s="6"/>
      <c r="X15" s="6"/>
      <c r="Y15" s="6"/>
      <c r="Z15" s="6"/>
      <c r="AA15" s="6"/>
      <c r="AB15" s="6"/>
    </row>
    <row r="16" spans="1:28" s="3" customFormat="1" ht="15" customHeight="1" x14ac:dyDescent="0.2">
      <c r="A16" s="308"/>
      <c r="B16" s="308"/>
      <c r="C16" s="308"/>
      <c r="D16" s="308"/>
      <c r="E16" s="308"/>
      <c r="F16" s="308"/>
      <c r="G16" s="308"/>
      <c r="H16" s="308"/>
      <c r="I16" s="308"/>
      <c r="J16" s="308"/>
      <c r="K16" s="308"/>
      <c r="L16" s="308"/>
      <c r="M16" s="308"/>
      <c r="N16" s="308"/>
      <c r="O16" s="308"/>
      <c r="P16" s="308"/>
      <c r="Q16" s="308"/>
      <c r="R16" s="308"/>
      <c r="S16" s="308"/>
      <c r="T16" s="4"/>
      <c r="U16" s="4"/>
      <c r="V16" s="4"/>
      <c r="W16" s="4"/>
      <c r="X16" s="4"/>
      <c r="Y16" s="4"/>
    </row>
    <row r="17" spans="1:28" s="3" customFormat="1" ht="63" customHeight="1" x14ac:dyDescent="0.2">
      <c r="A17" s="309" t="s">
        <v>498</v>
      </c>
      <c r="B17" s="309"/>
      <c r="C17" s="309"/>
      <c r="D17" s="309"/>
      <c r="E17" s="309"/>
      <c r="F17" s="309"/>
      <c r="G17" s="309"/>
      <c r="H17" s="309"/>
      <c r="I17" s="309"/>
      <c r="J17" s="309"/>
      <c r="K17" s="309"/>
      <c r="L17" s="309"/>
      <c r="M17" s="309"/>
      <c r="N17" s="309"/>
      <c r="O17" s="309"/>
      <c r="P17" s="309"/>
      <c r="Q17" s="309"/>
      <c r="R17" s="309"/>
      <c r="S17" s="309"/>
      <c r="T17" s="7"/>
      <c r="U17" s="7"/>
      <c r="V17" s="7"/>
      <c r="W17" s="7"/>
      <c r="X17" s="7"/>
      <c r="Y17" s="7"/>
      <c r="Z17" s="7"/>
      <c r="AA17" s="7"/>
      <c r="AB17" s="7"/>
    </row>
    <row r="18" spans="1:28" s="3" customFormat="1" ht="15" customHeight="1" x14ac:dyDescent="0.2">
      <c r="A18" s="310"/>
      <c r="B18" s="310"/>
      <c r="C18" s="310"/>
      <c r="D18" s="310"/>
      <c r="E18" s="310"/>
      <c r="F18" s="310"/>
      <c r="G18" s="310"/>
      <c r="H18" s="310"/>
      <c r="I18" s="310"/>
      <c r="J18" s="310"/>
      <c r="K18" s="310"/>
      <c r="L18" s="310"/>
      <c r="M18" s="310"/>
      <c r="N18" s="310"/>
      <c r="O18" s="310"/>
      <c r="P18" s="310"/>
      <c r="Q18" s="310"/>
      <c r="R18" s="310"/>
      <c r="S18" s="310"/>
      <c r="T18" s="4"/>
      <c r="U18" s="4"/>
      <c r="V18" s="4"/>
      <c r="W18" s="4"/>
      <c r="X18" s="4"/>
      <c r="Y18" s="4"/>
    </row>
    <row r="19" spans="1:28" s="3" customFormat="1" ht="54" customHeight="1" x14ac:dyDescent="0.2">
      <c r="A19" s="313" t="s">
        <v>5</v>
      </c>
      <c r="B19" s="313" t="s">
        <v>93</v>
      </c>
      <c r="C19" s="314" t="s">
        <v>306</v>
      </c>
      <c r="D19" s="313" t="s">
        <v>305</v>
      </c>
      <c r="E19" s="313" t="s">
        <v>92</v>
      </c>
      <c r="F19" s="313" t="s">
        <v>91</v>
      </c>
      <c r="G19" s="313" t="s">
        <v>301</v>
      </c>
      <c r="H19" s="313" t="s">
        <v>90</v>
      </c>
      <c r="I19" s="313" t="s">
        <v>89</v>
      </c>
      <c r="J19" s="313" t="s">
        <v>88</v>
      </c>
      <c r="K19" s="313" t="s">
        <v>87</v>
      </c>
      <c r="L19" s="313" t="s">
        <v>86</v>
      </c>
      <c r="M19" s="313" t="s">
        <v>85</v>
      </c>
      <c r="N19" s="313" t="s">
        <v>84</v>
      </c>
      <c r="O19" s="313" t="s">
        <v>83</v>
      </c>
      <c r="P19" s="313" t="s">
        <v>82</v>
      </c>
      <c r="Q19" s="313" t="s">
        <v>304</v>
      </c>
      <c r="R19" s="313"/>
      <c r="S19" s="316" t="s">
        <v>399</v>
      </c>
      <c r="T19" s="4"/>
      <c r="U19" s="4"/>
      <c r="V19" s="4"/>
      <c r="W19" s="4"/>
      <c r="X19" s="4"/>
      <c r="Y19" s="4"/>
    </row>
    <row r="20" spans="1:28" s="3" customFormat="1" ht="216" customHeight="1" x14ac:dyDescent="0.2">
      <c r="A20" s="313"/>
      <c r="B20" s="313"/>
      <c r="C20" s="315"/>
      <c r="D20" s="313"/>
      <c r="E20" s="313"/>
      <c r="F20" s="313"/>
      <c r="G20" s="313"/>
      <c r="H20" s="313"/>
      <c r="I20" s="313"/>
      <c r="J20" s="313"/>
      <c r="K20" s="313"/>
      <c r="L20" s="313"/>
      <c r="M20" s="313"/>
      <c r="N20" s="313"/>
      <c r="O20" s="313"/>
      <c r="P20" s="313"/>
      <c r="Q20" s="32" t="s">
        <v>302</v>
      </c>
      <c r="R20" s="33" t="s">
        <v>303</v>
      </c>
      <c r="S20" s="316"/>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94.5" x14ac:dyDescent="0.2">
      <c r="A22" s="243">
        <v>1</v>
      </c>
      <c r="B22" s="274" t="s">
        <v>520</v>
      </c>
      <c r="C22" s="275" t="s">
        <v>300</v>
      </c>
      <c r="D22" s="275" t="s">
        <v>521</v>
      </c>
      <c r="E22" s="275" t="s">
        <v>515</v>
      </c>
      <c r="F22" s="275" t="s">
        <v>523</v>
      </c>
      <c r="G22" s="275" t="s">
        <v>523</v>
      </c>
      <c r="H22" s="275">
        <v>0.65</v>
      </c>
      <c r="I22" s="275">
        <v>0</v>
      </c>
      <c r="J22" s="275">
        <v>0.65</v>
      </c>
      <c r="K22" s="275">
        <v>6</v>
      </c>
      <c r="L22" s="275">
        <v>3</v>
      </c>
      <c r="M22" s="275" t="s">
        <v>450</v>
      </c>
      <c r="N22" s="275" t="s">
        <v>450</v>
      </c>
      <c r="O22" s="275" t="s">
        <v>450</v>
      </c>
      <c r="P22" s="275" t="s">
        <v>450</v>
      </c>
      <c r="Q22" s="275" t="s">
        <v>531</v>
      </c>
      <c r="R22" s="275" t="s">
        <v>441</v>
      </c>
      <c r="S22" s="276">
        <v>31.310144940000001</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20.25"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view="pageBreakPreview" topLeftCell="A16" zoomScale="75" zoomScaleSheetLayoutView="75" workbookViewId="0">
      <selection activeCell="N32" sqref="N32"/>
    </sheetView>
  </sheetViews>
  <sheetFormatPr defaultColWidth="10.7109375" defaultRowHeight="15.75" x14ac:dyDescent="0.25"/>
  <cols>
    <col min="1" max="2" width="7.7109375" style="41" customWidth="1"/>
    <col min="3" max="3" width="10.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33" width="10.7109375" style="41"/>
    <col min="234" max="235" width="15.7109375" style="41" customWidth="1"/>
    <col min="236" max="238" width="14.7109375" style="41" customWidth="1"/>
    <col min="239" max="242" width="13.7109375" style="41" customWidth="1"/>
    <col min="243" max="246" width="15.7109375" style="41" customWidth="1"/>
    <col min="247" max="247" width="22.85546875" style="41" customWidth="1"/>
    <col min="248" max="248" width="20.7109375" style="41" customWidth="1"/>
    <col min="249" max="249" width="17.7109375" style="41" customWidth="1"/>
    <col min="250" max="258" width="14.7109375" style="41" customWidth="1"/>
    <col min="259" max="489" width="10.7109375" style="41"/>
    <col min="490" max="491" width="15.7109375" style="41" customWidth="1"/>
    <col min="492" max="494" width="14.7109375" style="41" customWidth="1"/>
    <col min="495" max="498" width="13.7109375" style="41" customWidth="1"/>
    <col min="499" max="502" width="15.7109375" style="41" customWidth="1"/>
    <col min="503" max="503" width="22.85546875" style="41" customWidth="1"/>
    <col min="504" max="504" width="20.7109375" style="41" customWidth="1"/>
    <col min="505" max="505" width="17.7109375" style="41" customWidth="1"/>
    <col min="506" max="514" width="14.7109375" style="41" customWidth="1"/>
    <col min="515" max="745" width="10.7109375" style="41"/>
    <col min="746" max="747" width="15.7109375" style="41" customWidth="1"/>
    <col min="748" max="750" width="14.7109375" style="41" customWidth="1"/>
    <col min="751" max="754" width="13.7109375" style="41" customWidth="1"/>
    <col min="755" max="758" width="15.7109375" style="41" customWidth="1"/>
    <col min="759" max="759" width="22.85546875" style="41" customWidth="1"/>
    <col min="760" max="760" width="20.7109375" style="41" customWidth="1"/>
    <col min="761" max="761" width="17.7109375" style="41" customWidth="1"/>
    <col min="762" max="770" width="14.7109375" style="41" customWidth="1"/>
    <col min="771" max="1001" width="10.7109375" style="41"/>
    <col min="1002" max="1003" width="15.7109375" style="41" customWidth="1"/>
    <col min="1004" max="1006" width="14.7109375" style="41" customWidth="1"/>
    <col min="1007" max="1010" width="13.7109375" style="41" customWidth="1"/>
    <col min="1011" max="1014" width="15.7109375" style="41" customWidth="1"/>
    <col min="1015" max="1015" width="22.85546875" style="41" customWidth="1"/>
    <col min="1016" max="1016" width="20.7109375" style="41" customWidth="1"/>
    <col min="1017" max="1017" width="17.7109375" style="41" customWidth="1"/>
    <col min="1018" max="1026" width="14.7109375" style="41" customWidth="1"/>
    <col min="1027" max="1257" width="10.7109375" style="41"/>
    <col min="1258" max="1259" width="15.7109375" style="41" customWidth="1"/>
    <col min="1260" max="1262" width="14.7109375" style="41" customWidth="1"/>
    <col min="1263" max="1266" width="13.7109375" style="41" customWidth="1"/>
    <col min="1267" max="1270" width="15.7109375" style="41" customWidth="1"/>
    <col min="1271" max="1271" width="22.85546875" style="41" customWidth="1"/>
    <col min="1272" max="1272" width="20.7109375" style="41" customWidth="1"/>
    <col min="1273" max="1273" width="17.7109375" style="41" customWidth="1"/>
    <col min="1274" max="1282" width="14.7109375" style="41" customWidth="1"/>
    <col min="1283" max="1513" width="10.7109375" style="41"/>
    <col min="1514" max="1515" width="15.7109375" style="41" customWidth="1"/>
    <col min="1516" max="1518" width="14.7109375" style="41" customWidth="1"/>
    <col min="1519" max="1522" width="13.7109375" style="41" customWidth="1"/>
    <col min="1523" max="1526" width="15.7109375" style="41" customWidth="1"/>
    <col min="1527" max="1527" width="22.85546875" style="41" customWidth="1"/>
    <col min="1528" max="1528" width="20.7109375" style="41" customWidth="1"/>
    <col min="1529" max="1529" width="17.7109375" style="41" customWidth="1"/>
    <col min="1530" max="1538" width="14.7109375" style="41" customWidth="1"/>
    <col min="1539" max="1769" width="10.7109375" style="41"/>
    <col min="1770" max="1771" width="15.7109375" style="41" customWidth="1"/>
    <col min="1772" max="1774" width="14.7109375" style="41" customWidth="1"/>
    <col min="1775" max="1778" width="13.7109375" style="41" customWidth="1"/>
    <col min="1779" max="1782" width="15.7109375" style="41" customWidth="1"/>
    <col min="1783" max="1783" width="22.85546875" style="41" customWidth="1"/>
    <col min="1784" max="1784" width="20.7109375" style="41" customWidth="1"/>
    <col min="1785" max="1785" width="17.7109375" style="41" customWidth="1"/>
    <col min="1786" max="1794" width="14.7109375" style="41" customWidth="1"/>
    <col min="1795" max="2025" width="10.7109375" style="41"/>
    <col min="2026" max="2027" width="15.7109375" style="41" customWidth="1"/>
    <col min="2028" max="2030" width="14.7109375" style="41" customWidth="1"/>
    <col min="2031" max="2034" width="13.7109375" style="41" customWidth="1"/>
    <col min="2035" max="2038" width="15.7109375" style="41" customWidth="1"/>
    <col min="2039" max="2039" width="22.85546875" style="41" customWidth="1"/>
    <col min="2040" max="2040" width="20.7109375" style="41" customWidth="1"/>
    <col min="2041" max="2041" width="17.7109375" style="41" customWidth="1"/>
    <col min="2042" max="2050" width="14.7109375" style="41" customWidth="1"/>
    <col min="2051" max="2281" width="10.7109375" style="41"/>
    <col min="2282" max="2283" width="15.7109375" style="41" customWidth="1"/>
    <col min="2284" max="2286" width="14.7109375" style="41" customWidth="1"/>
    <col min="2287" max="2290" width="13.7109375" style="41" customWidth="1"/>
    <col min="2291" max="2294" width="15.7109375" style="41" customWidth="1"/>
    <col min="2295" max="2295" width="22.85546875" style="41" customWidth="1"/>
    <col min="2296" max="2296" width="20.7109375" style="41" customWidth="1"/>
    <col min="2297" max="2297" width="17.7109375" style="41" customWidth="1"/>
    <col min="2298" max="2306" width="14.7109375" style="41" customWidth="1"/>
    <col min="2307" max="2537" width="10.7109375" style="41"/>
    <col min="2538" max="2539" width="15.7109375" style="41" customWidth="1"/>
    <col min="2540" max="2542" width="14.7109375" style="41" customWidth="1"/>
    <col min="2543" max="2546" width="13.7109375" style="41" customWidth="1"/>
    <col min="2547" max="2550" width="15.7109375" style="41" customWidth="1"/>
    <col min="2551" max="2551" width="22.85546875" style="41" customWidth="1"/>
    <col min="2552" max="2552" width="20.7109375" style="41" customWidth="1"/>
    <col min="2553" max="2553" width="17.7109375" style="41" customWidth="1"/>
    <col min="2554" max="2562" width="14.7109375" style="41" customWidth="1"/>
    <col min="2563" max="2793" width="10.7109375" style="41"/>
    <col min="2794" max="2795" width="15.7109375" style="41" customWidth="1"/>
    <col min="2796" max="2798" width="14.7109375" style="41" customWidth="1"/>
    <col min="2799" max="2802" width="13.7109375" style="41" customWidth="1"/>
    <col min="2803" max="2806" width="15.7109375" style="41" customWidth="1"/>
    <col min="2807" max="2807" width="22.85546875" style="41" customWidth="1"/>
    <col min="2808" max="2808" width="20.7109375" style="41" customWidth="1"/>
    <col min="2809" max="2809" width="17.7109375" style="41" customWidth="1"/>
    <col min="2810" max="2818" width="14.7109375" style="41" customWidth="1"/>
    <col min="2819" max="3049" width="10.7109375" style="41"/>
    <col min="3050" max="3051" width="15.7109375" style="41" customWidth="1"/>
    <col min="3052" max="3054" width="14.7109375" style="41" customWidth="1"/>
    <col min="3055" max="3058" width="13.7109375" style="41" customWidth="1"/>
    <col min="3059" max="3062" width="15.7109375" style="41" customWidth="1"/>
    <col min="3063" max="3063" width="22.85546875" style="41" customWidth="1"/>
    <col min="3064" max="3064" width="20.7109375" style="41" customWidth="1"/>
    <col min="3065" max="3065" width="17.7109375" style="41" customWidth="1"/>
    <col min="3066" max="3074" width="14.7109375" style="41" customWidth="1"/>
    <col min="3075" max="3305" width="10.7109375" style="41"/>
    <col min="3306" max="3307" width="15.7109375" style="41" customWidth="1"/>
    <col min="3308" max="3310" width="14.7109375" style="41" customWidth="1"/>
    <col min="3311" max="3314" width="13.7109375" style="41" customWidth="1"/>
    <col min="3315" max="3318" width="15.7109375" style="41" customWidth="1"/>
    <col min="3319" max="3319" width="22.85546875" style="41" customWidth="1"/>
    <col min="3320" max="3320" width="20.7109375" style="41" customWidth="1"/>
    <col min="3321" max="3321" width="17.7109375" style="41" customWidth="1"/>
    <col min="3322" max="3330" width="14.7109375" style="41" customWidth="1"/>
    <col min="3331" max="3561" width="10.7109375" style="41"/>
    <col min="3562" max="3563" width="15.7109375" style="41" customWidth="1"/>
    <col min="3564" max="3566" width="14.7109375" style="41" customWidth="1"/>
    <col min="3567" max="3570" width="13.7109375" style="41" customWidth="1"/>
    <col min="3571" max="3574" width="15.7109375" style="41" customWidth="1"/>
    <col min="3575" max="3575" width="22.85546875" style="41" customWidth="1"/>
    <col min="3576" max="3576" width="20.7109375" style="41" customWidth="1"/>
    <col min="3577" max="3577" width="17.7109375" style="41" customWidth="1"/>
    <col min="3578" max="3586" width="14.7109375" style="41" customWidth="1"/>
    <col min="3587" max="3817" width="10.7109375" style="41"/>
    <col min="3818" max="3819" width="15.7109375" style="41" customWidth="1"/>
    <col min="3820" max="3822" width="14.7109375" style="41" customWidth="1"/>
    <col min="3823" max="3826" width="13.7109375" style="41" customWidth="1"/>
    <col min="3827" max="3830" width="15.7109375" style="41" customWidth="1"/>
    <col min="3831" max="3831" width="22.85546875" style="41" customWidth="1"/>
    <col min="3832" max="3832" width="20.7109375" style="41" customWidth="1"/>
    <col min="3833" max="3833" width="17.7109375" style="41" customWidth="1"/>
    <col min="3834" max="3842" width="14.7109375" style="41" customWidth="1"/>
    <col min="3843" max="4073" width="10.7109375" style="41"/>
    <col min="4074" max="4075" width="15.7109375" style="41" customWidth="1"/>
    <col min="4076" max="4078" width="14.7109375" style="41" customWidth="1"/>
    <col min="4079" max="4082" width="13.7109375" style="41" customWidth="1"/>
    <col min="4083" max="4086" width="15.7109375" style="41" customWidth="1"/>
    <col min="4087" max="4087" width="22.85546875" style="41" customWidth="1"/>
    <col min="4088" max="4088" width="20.7109375" style="41" customWidth="1"/>
    <col min="4089" max="4089" width="17.7109375" style="41" customWidth="1"/>
    <col min="4090" max="4098" width="14.7109375" style="41" customWidth="1"/>
    <col min="4099" max="4329" width="10.7109375" style="41"/>
    <col min="4330" max="4331" width="15.7109375" style="41" customWidth="1"/>
    <col min="4332" max="4334" width="14.7109375" style="41" customWidth="1"/>
    <col min="4335" max="4338" width="13.7109375" style="41" customWidth="1"/>
    <col min="4339" max="4342" width="15.7109375" style="41" customWidth="1"/>
    <col min="4343" max="4343" width="22.85546875" style="41" customWidth="1"/>
    <col min="4344" max="4344" width="20.7109375" style="41" customWidth="1"/>
    <col min="4345" max="4345" width="17.7109375" style="41" customWidth="1"/>
    <col min="4346" max="4354" width="14.7109375" style="41" customWidth="1"/>
    <col min="4355" max="4585" width="10.7109375" style="41"/>
    <col min="4586" max="4587" width="15.7109375" style="41" customWidth="1"/>
    <col min="4588" max="4590" width="14.7109375" style="41" customWidth="1"/>
    <col min="4591" max="4594" width="13.7109375" style="41" customWidth="1"/>
    <col min="4595" max="4598" width="15.7109375" style="41" customWidth="1"/>
    <col min="4599" max="4599" width="22.85546875" style="41" customWidth="1"/>
    <col min="4600" max="4600" width="20.7109375" style="41" customWidth="1"/>
    <col min="4601" max="4601" width="17.7109375" style="41" customWidth="1"/>
    <col min="4602" max="4610" width="14.7109375" style="41" customWidth="1"/>
    <col min="4611" max="4841" width="10.7109375" style="41"/>
    <col min="4842" max="4843" width="15.7109375" style="41" customWidth="1"/>
    <col min="4844" max="4846" width="14.7109375" style="41" customWidth="1"/>
    <col min="4847" max="4850" width="13.7109375" style="41" customWidth="1"/>
    <col min="4851" max="4854" width="15.7109375" style="41" customWidth="1"/>
    <col min="4855" max="4855" width="22.85546875" style="41" customWidth="1"/>
    <col min="4856" max="4856" width="20.7109375" style="41" customWidth="1"/>
    <col min="4857" max="4857" width="17.7109375" style="41" customWidth="1"/>
    <col min="4858" max="4866" width="14.7109375" style="41" customWidth="1"/>
    <col min="4867" max="5097" width="10.7109375" style="41"/>
    <col min="5098" max="5099" width="15.7109375" style="41" customWidth="1"/>
    <col min="5100" max="5102" width="14.7109375" style="41" customWidth="1"/>
    <col min="5103" max="5106" width="13.7109375" style="41" customWidth="1"/>
    <col min="5107" max="5110" width="15.7109375" style="41" customWidth="1"/>
    <col min="5111" max="5111" width="22.85546875" style="41" customWidth="1"/>
    <col min="5112" max="5112" width="20.7109375" style="41" customWidth="1"/>
    <col min="5113" max="5113" width="17.7109375" style="41" customWidth="1"/>
    <col min="5114" max="5122" width="14.7109375" style="41" customWidth="1"/>
    <col min="5123" max="5353" width="10.7109375" style="41"/>
    <col min="5354" max="5355" width="15.7109375" style="41" customWidth="1"/>
    <col min="5356" max="5358" width="14.7109375" style="41" customWidth="1"/>
    <col min="5359" max="5362" width="13.7109375" style="41" customWidth="1"/>
    <col min="5363" max="5366" width="15.7109375" style="41" customWidth="1"/>
    <col min="5367" max="5367" width="22.85546875" style="41" customWidth="1"/>
    <col min="5368" max="5368" width="20.7109375" style="41" customWidth="1"/>
    <col min="5369" max="5369" width="17.7109375" style="41" customWidth="1"/>
    <col min="5370" max="5378" width="14.7109375" style="41" customWidth="1"/>
    <col min="5379" max="5609" width="10.7109375" style="41"/>
    <col min="5610" max="5611" width="15.7109375" style="41" customWidth="1"/>
    <col min="5612" max="5614" width="14.7109375" style="41" customWidth="1"/>
    <col min="5615" max="5618" width="13.7109375" style="41" customWidth="1"/>
    <col min="5619" max="5622" width="15.7109375" style="41" customWidth="1"/>
    <col min="5623" max="5623" width="22.85546875" style="41" customWidth="1"/>
    <col min="5624" max="5624" width="20.7109375" style="41" customWidth="1"/>
    <col min="5625" max="5625" width="17.7109375" style="41" customWidth="1"/>
    <col min="5626" max="5634" width="14.7109375" style="41" customWidth="1"/>
    <col min="5635" max="5865" width="10.7109375" style="41"/>
    <col min="5866" max="5867" width="15.7109375" style="41" customWidth="1"/>
    <col min="5868" max="5870" width="14.7109375" style="41" customWidth="1"/>
    <col min="5871" max="5874" width="13.7109375" style="41" customWidth="1"/>
    <col min="5875" max="5878" width="15.7109375" style="41" customWidth="1"/>
    <col min="5879" max="5879" width="22.85546875" style="41" customWidth="1"/>
    <col min="5880" max="5880" width="20.7109375" style="41" customWidth="1"/>
    <col min="5881" max="5881" width="17.7109375" style="41" customWidth="1"/>
    <col min="5882" max="5890" width="14.7109375" style="41" customWidth="1"/>
    <col min="5891" max="6121" width="10.7109375" style="41"/>
    <col min="6122" max="6123" width="15.7109375" style="41" customWidth="1"/>
    <col min="6124" max="6126" width="14.7109375" style="41" customWidth="1"/>
    <col min="6127" max="6130" width="13.7109375" style="41" customWidth="1"/>
    <col min="6131" max="6134" width="15.7109375" style="41" customWidth="1"/>
    <col min="6135" max="6135" width="22.85546875" style="41" customWidth="1"/>
    <col min="6136" max="6136" width="20.7109375" style="41" customWidth="1"/>
    <col min="6137" max="6137" width="17.7109375" style="41" customWidth="1"/>
    <col min="6138" max="6146" width="14.7109375" style="41" customWidth="1"/>
    <col min="6147" max="6377" width="10.7109375" style="41"/>
    <col min="6378" max="6379" width="15.7109375" style="41" customWidth="1"/>
    <col min="6380" max="6382" width="14.7109375" style="41" customWidth="1"/>
    <col min="6383" max="6386" width="13.7109375" style="41" customWidth="1"/>
    <col min="6387" max="6390" width="15.7109375" style="41" customWidth="1"/>
    <col min="6391" max="6391" width="22.85546875" style="41" customWidth="1"/>
    <col min="6392" max="6392" width="20.7109375" style="41" customWidth="1"/>
    <col min="6393" max="6393" width="17.7109375" style="41" customWidth="1"/>
    <col min="6394" max="6402" width="14.7109375" style="41" customWidth="1"/>
    <col min="6403" max="6633" width="10.7109375" style="41"/>
    <col min="6634" max="6635" width="15.7109375" style="41" customWidth="1"/>
    <col min="6636" max="6638" width="14.7109375" style="41" customWidth="1"/>
    <col min="6639" max="6642" width="13.7109375" style="41" customWidth="1"/>
    <col min="6643" max="6646" width="15.7109375" style="41" customWidth="1"/>
    <col min="6647" max="6647" width="22.85546875" style="41" customWidth="1"/>
    <col min="6648" max="6648" width="20.7109375" style="41" customWidth="1"/>
    <col min="6649" max="6649" width="17.7109375" style="41" customWidth="1"/>
    <col min="6650" max="6658" width="14.7109375" style="41" customWidth="1"/>
    <col min="6659" max="6889" width="10.7109375" style="41"/>
    <col min="6890" max="6891" width="15.7109375" style="41" customWidth="1"/>
    <col min="6892" max="6894" width="14.7109375" style="41" customWidth="1"/>
    <col min="6895" max="6898" width="13.7109375" style="41" customWidth="1"/>
    <col min="6899" max="6902" width="15.7109375" style="41" customWidth="1"/>
    <col min="6903" max="6903" width="22.85546875" style="41" customWidth="1"/>
    <col min="6904" max="6904" width="20.7109375" style="41" customWidth="1"/>
    <col min="6905" max="6905" width="17.7109375" style="41" customWidth="1"/>
    <col min="6906" max="6914" width="14.7109375" style="41" customWidth="1"/>
    <col min="6915" max="7145" width="10.7109375" style="41"/>
    <col min="7146" max="7147" width="15.7109375" style="41" customWidth="1"/>
    <col min="7148" max="7150" width="14.7109375" style="41" customWidth="1"/>
    <col min="7151" max="7154" width="13.7109375" style="41" customWidth="1"/>
    <col min="7155" max="7158" width="15.7109375" style="41" customWidth="1"/>
    <col min="7159" max="7159" width="22.85546875" style="41" customWidth="1"/>
    <col min="7160" max="7160" width="20.7109375" style="41" customWidth="1"/>
    <col min="7161" max="7161" width="17.7109375" style="41" customWidth="1"/>
    <col min="7162" max="7170" width="14.7109375" style="41" customWidth="1"/>
    <col min="7171" max="7401" width="10.7109375" style="41"/>
    <col min="7402" max="7403" width="15.7109375" style="41" customWidth="1"/>
    <col min="7404" max="7406" width="14.7109375" style="41" customWidth="1"/>
    <col min="7407" max="7410" width="13.7109375" style="41" customWidth="1"/>
    <col min="7411" max="7414" width="15.7109375" style="41" customWidth="1"/>
    <col min="7415" max="7415" width="22.85546875" style="41" customWidth="1"/>
    <col min="7416" max="7416" width="20.7109375" style="41" customWidth="1"/>
    <col min="7417" max="7417" width="17.7109375" style="41" customWidth="1"/>
    <col min="7418" max="7426" width="14.7109375" style="41" customWidth="1"/>
    <col min="7427" max="7657" width="10.7109375" style="41"/>
    <col min="7658" max="7659" width="15.7109375" style="41" customWidth="1"/>
    <col min="7660" max="7662" width="14.7109375" style="41" customWidth="1"/>
    <col min="7663" max="7666" width="13.7109375" style="41" customWidth="1"/>
    <col min="7667" max="7670" width="15.7109375" style="41" customWidth="1"/>
    <col min="7671" max="7671" width="22.85546875" style="41" customWidth="1"/>
    <col min="7672" max="7672" width="20.7109375" style="41" customWidth="1"/>
    <col min="7673" max="7673" width="17.7109375" style="41" customWidth="1"/>
    <col min="7674" max="7682" width="14.7109375" style="41" customWidth="1"/>
    <col min="7683" max="7913" width="10.7109375" style="41"/>
    <col min="7914" max="7915" width="15.7109375" style="41" customWidth="1"/>
    <col min="7916" max="7918" width="14.7109375" style="41" customWidth="1"/>
    <col min="7919" max="7922" width="13.7109375" style="41" customWidth="1"/>
    <col min="7923" max="7926" width="15.7109375" style="41" customWidth="1"/>
    <col min="7927" max="7927" width="22.85546875" style="41" customWidth="1"/>
    <col min="7928" max="7928" width="20.7109375" style="41" customWidth="1"/>
    <col min="7929" max="7929" width="17.7109375" style="41" customWidth="1"/>
    <col min="7930" max="7938" width="14.7109375" style="41" customWidth="1"/>
    <col min="7939" max="8169" width="10.7109375" style="41"/>
    <col min="8170" max="8171" width="15.7109375" style="41" customWidth="1"/>
    <col min="8172" max="8174" width="14.7109375" style="41" customWidth="1"/>
    <col min="8175" max="8178" width="13.7109375" style="41" customWidth="1"/>
    <col min="8179" max="8182" width="15.7109375" style="41" customWidth="1"/>
    <col min="8183" max="8183" width="22.85546875" style="41" customWidth="1"/>
    <col min="8184" max="8184" width="20.7109375" style="41" customWidth="1"/>
    <col min="8185" max="8185" width="17.7109375" style="41" customWidth="1"/>
    <col min="8186" max="8194" width="14.7109375" style="41" customWidth="1"/>
    <col min="8195" max="8425" width="10.7109375" style="41"/>
    <col min="8426" max="8427" width="15.7109375" style="41" customWidth="1"/>
    <col min="8428" max="8430" width="14.7109375" style="41" customWidth="1"/>
    <col min="8431" max="8434" width="13.7109375" style="41" customWidth="1"/>
    <col min="8435" max="8438" width="15.7109375" style="41" customWidth="1"/>
    <col min="8439" max="8439" width="22.85546875" style="41" customWidth="1"/>
    <col min="8440" max="8440" width="20.7109375" style="41" customWidth="1"/>
    <col min="8441" max="8441" width="17.7109375" style="41" customWidth="1"/>
    <col min="8442" max="8450" width="14.7109375" style="41" customWidth="1"/>
    <col min="8451" max="8681" width="10.7109375" style="41"/>
    <col min="8682" max="8683" width="15.7109375" style="41" customWidth="1"/>
    <col min="8684" max="8686" width="14.7109375" style="41" customWidth="1"/>
    <col min="8687" max="8690" width="13.7109375" style="41" customWidth="1"/>
    <col min="8691" max="8694" width="15.7109375" style="41" customWidth="1"/>
    <col min="8695" max="8695" width="22.85546875" style="41" customWidth="1"/>
    <col min="8696" max="8696" width="20.7109375" style="41" customWidth="1"/>
    <col min="8697" max="8697" width="17.7109375" style="41" customWidth="1"/>
    <col min="8698" max="8706" width="14.7109375" style="41" customWidth="1"/>
    <col min="8707" max="8937" width="10.7109375" style="41"/>
    <col min="8938" max="8939" width="15.7109375" style="41" customWidth="1"/>
    <col min="8940" max="8942" width="14.7109375" style="41" customWidth="1"/>
    <col min="8943" max="8946" width="13.7109375" style="41" customWidth="1"/>
    <col min="8947" max="8950" width="15.7109375" style="41" customWidth="1"/>
    <col min="8951" max="8951" width="22.85546875" style="41" customWidth="1"/>
    <col min="8952" max="8952" width="20.7109375" style="41" customWidth="1"/>
    <col min="8953" max="8953" width="17.7109375" style="41" customWidth="1"/>
    <col min="8954" max="8962" width="14.7109375" style="41" customWidth="1"/>
    <col min="8963" max="9193" width="10.7109375" style="41"/>
    <col min="9194" max="9195" width="15.7109375" style="41" customWidth="1"/>
    <col min="9196" max="9198" width="14.7109375" style="41" customWidth="1"/>
    <col min="9199" max="9202" width="13.7109375" style="41" customWidth="1"/>
    <col min="9203" max="9206" width="15.7109375" style="41" customWidth="1"/>
    <col min="9207" max="9207" width="22.85546875" style="41" customWidth="1"/>
    <col min="9208" max="9208" width="20.7109375" style="41" customWidth="1"/>
    <col min="9209" max="9209" width="17.7109375" style="41" customWidth="1"/>
    <col min="9210" max="9218" width="14.7109375" style="41" customWidth="1"/>
    <col min="9219" max="9449" width="10.7109375" style="41"/>
    <col min="9450" max="9451" width="15.7109375" style="41" customWidth="1"/>
    <col min="9452" max="9454" width="14.7109375" style="41" customWidth="1"/>
    <col min="9455" max="9458" width="13.7109375" style="41" customWidth="1"/>
    <col min="9459" max="9462" width="15.7109375" style="41" customWidth="1"/>
    <col min="9463" max="9463" width="22.85546875" style="41" customWidth="1"/>
    <col min="9464" max="9464" width="20.7109375" style="41" customWidth="1"/>
    <col min="9465" max="9465" width="17.7109375" style="41" customWidth="1"/>
    <col min="9466" max="9474" width="14.7109375" style="41" customWidth="1"/>
    <col min="9475" max="9705" width="10.7109375" style="41"/>
    <col min="9706" max="9707" width="15.7109375" style="41" customWidth="1"/>
    <col min="9708" max="9710" width="14.7109375" style="41" customWidth="1"/>
    <col min="9711" max="9714" width="13.7109375" style="41" customWidth="1"/>
    <col min="9715" max="9718" width="15.7109375" style="41" customWidth="1"/>
    <col min="9719" max="9719" width="22.85546875" style="41" customWidth="1"/>
    <col min="9720" max="9720" width="20.7109375" style="41" customWidth="1"/>
    <col min="9721" max="9721" width="17.7109375" style="41" customWidth="1"/>
    <col min="9722" max="9730" width="14.7109375" style="41" customWidth="1"/>
    <col min="9731" max="9961" width="10.7109375" style="41"/>
    <col min="9962" max="9963" width="15.7109375" style="41" customWidth="1"/>
    <col min="9964" max="9966" width="14.7109375" style="41" customWidth="1"/>
    <col min="9967" max="9970" width="13.7109375" style="41" customWidth="1"/>
    <col min="9971" max="9974" width="15.7109375" style="41" customWidth="1"/>
    <col min="9975" max="9975" width="22.85546875" style="41" customWidth="1"/>
    <col min="9976" max="9976" width="20.7109375" style="41" customWidth="1"/>
    <col min="9977" max="9977" width="17.7109375" style="41" customWidth="1"/>
    <col min="9978" max="9986" width="14.7109375" style="41" customWidth="1"/>
    <col min="9987" max="10217" width="10.7109375" style="41"/>
    <col min="10218" max="10219" width="15.7109375" style="41" customWidth="1"/>
    <col min="10220" max="10222" width="14.7109375" style="41" customWidth="1"/>
    <col min="10223" max="10226" width="13.7109375" style="41" customWidth="1"/>
    <col min="10227" max="10230" width="15.7109375" style="41" customWidth="1"/>
    <col min="10231" max="10231" width="22.85546875" style="41" customWidth="1"/>
    <col min="10232" max="10232" width="20.7109375" style="41" customWidth="1"/>
    <col min="10233" max="10233" width="17.7109375" style="41" customWidth="1"/>
    <col min="10234" max="10242" width="14.7109375" style="41" customWidth="1"/>
    <col min="10243" max="10473" width="10.7109375" style="41"/>
    <col min="10474" max="10475" width="15.7109375" style="41" customWidth="1"/>
    <col min="10476" max="10478" width="14.7109375" style="41" customWidth="1"/>
    <col min="10479" max="10482" width="13.7109375" style="41" customWidth="1"/>
    <col min="10483" max="10486" width="15.7109375" style="41" customWidth="1"/>
    <col min="10487" max="10487" width="22.85546875" style="41" customWidth="1"/>
    <col min="10488" max="10488" width="20.7109375" style="41" customWidth="1"/>
    <col min="10489" max="10489" width="17.7109375" style="41" customWidth="1"/>
    <col min="10490" max="10498" width="14.7109375" style="41" customWidth="1"/>
    <col min="10499" max="10729" width="10.7109375" style="41"/>
    <col min="10730" max="10731" width="15.7109375" style="41" customWidth="1"/>
    <col min="10732" max="10734" width="14.7109375" style="41" customWidth="1"/>
    <col min="10735" max="10738" width="13.7109375" style="41" customWidth="1"/>
    <col min="10739" max="10742" width="15.7109375" style="41" customWidth="1"/>
    <col min="10743" max="10743" width="22.85546875" style="41" customWidth="1"/>
    <col min="10744" max="10744" width="20.7109375" style="41" customWidth="1"/>
    <col min="10745" max="10745" width="17.7109375" style="41" customWidth="1"/>
    <col min="10746" max="10754" width="14.7109375" style="41" customWidth="1"/>
    <col min="10755" max="10985" width="10.7109375" style="41"/>
    <col min="10986" max="10987" width="15.7109375" style="41" customWidth="1"/>
    <col min="10988" max="10990" width="14.7109375" style="41" customWidth="1"/>
    <col min="10991" max="10994" width="13.7109375" style="41" customWidth="1"/>
    <col min="10995" max="10998" width="15.7109375" style="41" customWidth="1"/>
    <col min="10999" max="10999" width="22.85546875" style="41" customWidth="1"/>
    <col min="11000" max="11000" width="20.7109375" style="41" customWidth="1"/>
    <col min="11001" max="11001" width="17.7109375" style="41" customWidth="1"/>
    <col min="11002" max="11010" width="14.7109375" style="41" customWidth="1"/>
    <col min="11011" max="11241" width="10.7109375" style="41"/>
    <col min="11242" max="11243" width="15.7109375" style="41" customWidth="1"/>
    <col min="11244" max="11246" width="14.7109375" style="41" customWidth="1"/>
    <col min="11247" max="11250" width="13.7109375" style="41" customWidth="1"/>
    <col min="11251" max="11254" width="15.7109375" style="41" customWidth="1"/>
    <col min="11255" max="11255" width="22.85546875" style="41" customWidth="1"/>
    <col min="11256" max="11256" width="20.7109375" style="41" customWidth="1"/>
    <col min="11257" max="11257" width="17.7109375" style="41" customWidth="1"/>
    <col min="11258" max="11266" width="14.7109375" style="41" customWidth="1"/>
    <col min="11267" max="11497" width="10.7109375" style="41"/>
    <col min="11498" max="11499" width="15.7109375" style="41" customWidth="1"/>
    <col min="11500" max="11502" width="14.7109375" style="41" customWidth="1"/>
    <col min="11503" max="11506" width="13.7109375" style="41" customWidth="1"/>
    <col min="11507" max="11510" width="15.7109375" style="41" customWidth="1"/>
    <col min="11511" max="11511" width="22.85546875" style="41" customWidth="1"/>
    <col min="11512" max="11512" width="20.7109375" style="41" customWidth="1"/>
    <col min="11513" max="11513" width="17.7109375" style="41" customWidth="1"/>
    <col min="11514" max="11522" width="14.7109375" style="41" customWidth="1"/>
    <col min="11523" max="11753" width="10.7109375" style="41"/>
    <col min="11754" max="11755" width="15.7109375" style="41" customWidth="1"/>
    <col min="11756" max="11758" width="14.7109375" style="41" customWidth="1"/>
    <col min="11759" max="11762" width="13.7109375" style="41" customWidth="1"/>
    <col min="11763" max="11766" width="15.7109375" style="41" customWidth="1"/>
    <col min="11767" max="11767" width="22.85546875" style="41" customWidth="1"/>
    <col min="11768" max="11768" width="20.7109375" style="41" customWidth="1"/>
    <col min="11769" max="11769" width="17.7109375" style="41" customWidth="1"/>
    <col min="11770" max="11778" width="14.7109375" style="41" customWidth="1"/>
    <col min="11779" max="12009" width="10.7109375" style="41"/>
    <col min="12010" max="12011" width="15.7109375" style="41" customWidth="1"/>
    <col min="12012" max="12014" width="14.7109375" style="41" customWidth="1"/>
    <col min="12015" max="12018" width="13.7109375" style="41" customWidth="1"/>
    <col min="12019" max="12022" width="15.7109375" style="41" customWidth="1"/>
    <col min="12023" max="12023" width="22.85546875" style="41" customWidth="1"/>
    <col min="12024" max="12024" width="20.7109375" style="41" customWidth="1"/>
    <col min="12025" max="12025" width="17.7109375" style="41" customWidth="1"/>
    <col min="12026" max="12034" width="14.7109375" style="41" customWidth="1"/>
    <col min="12035" max="12265" width="10.7109375" style="41"/>
    <col min="12266" max="12267" width="15.7109375" style="41" customWidth="1"/>
    <col min="12268" max="12270" width="14.7109375" style="41" customWidth="1"/>
    <col min="12271" max="12274" width="13.7109375" style="41" customWidth="1"/>
    <col min="12275" max="12278" width="15.7109375" style="41" customWidth="1"/>
    <col min="12279" max="12279" width="22.85546875" style="41" customWidth="1"/>
    <col min="12280" max="12280" width="20.7109375" style="41" customWidth="1"/>
    <col min="12281" max="12281" width="17.7109375" style="41" customWidth="1"/>
    <col min="12282" max="12290" width="14.7109375" style="41" customWidth="1"/>
    <col min="12291" max="12521" width="10.7109375" style="41"/>
    <col min="12522" max="12523" width="15.7109375" style="41" customWidth="1"/>
    <col min="12524" max="12526" width="14.7109375" style="41" customWidth="1"/>
    <col min="12527" max="12530" width="13.7109375" style="41" customWidth="1"/>
    <col min="12531" max="12534" width="15.7109375" style="41" customWidth="1"/>
    <col min="12535" max="12535" width="22.85546875" style="41" customWidth="1"/>
    <col min="12536" max="12536" width="20.7109375" style="41" customWidth="1"/>
    <col min="12537" max="12537" width="17.7109375" style="41" customWidth="1"/>
    <col min="12538" max="12546" width="14.7109375" style="41" customWidth="1"/>
    <col min="12547" max="12777" width="10.7109375" style="41"/>
    <col min="12778" max="12779" width="15.7109375" style="41" customWidth="1"/>
    <col min="12780" max="12782" width="14.7109375" style="41" customWidth="1"/>
    <col min="12783" max="12786" width="13.7109375" style="41" customWidth="1"/>
    <col min="12787" max="12790" width="15.7109375" style="41" customWidth="1"/>
    <col min="12791" max="12791" width="22.85546875" style="41" customWidth="1"/>
    <col min="12792" max="12792" width="20.7109375" style="41" customWidth="1"/>
    <col min="12793" max="12793" width="17.7109375" style="41" customWidth="1"/>
    <col min="12794" max="12802" width="14.7109375" style="41" customWidth="1"/>
    <col min="12803" max="13033" width="10.7109375" style="41"/>
    <col min="13034" max="13035" width="15.7109375" style="41" customWidth="1"/>
    <col min="13036" max="13038" width="14.7109375" style="41" customWidth="1"/>
    <col min="13039" max="13042" width="13.7109375" style="41" customWidth="1"/>
    <col min="13043" max="13046" width="15.7109375" style="41" customWidth="1"/>
    <col min="13047" max="13047" width="22.85546875" style="41" customWidth="1"/>
    <col min="13048" max="13048" width="20.7109375" style="41" customWidth="1"/>
    <col min="13049" max="13049" width="17.7109375" style="41" customWidth="1"/>
    <col min="13050" max="13058" width="14.7109375" style="41" customWidth="1"/>
    <col min="13059" max="13289" width="10.7109375" style="41"/>
    <col min="13290" max="13291" width="15.7109375" style="41" customWidth="1"/>
    <col min="13292" max="13294" width="14.7109375" style="41" customWidth="1"/>
    <col min="13295" max="13298" width="13.7109375" style="41" customWidth="1"/>
    <col min="13299" max="13302" width="15.7109375" style="41" customWidth="1"/>
    <col min="13303" max="13303" width="22.85546875" style="41" customWidth="1"/>
    <col min="13304" max="13304" width="20.7109375" style="41" customWidth="1"/>
    <col min="13305" max="13305" width="17.7109375" style="41" customWidth="1"/>
    <col min="13306" max="13314" width="14.7109375" style="41" customWidth="1"/>
    <col min="13315" max="13545" width="10.7109375" style="41"/>
    <col min="13546" max="13547" width="15.7109375" style="41" customWidth="1"/>
    <col min="13548" max="13550" width="14.7109375" style="41" customWidth="1"/>
    <col min="13551" max="13554" width="13.7109375" style="41" customWidth="1"/>
    <col min="13555" max="13558" width="15.7109375" style="41" customWidth="1"/>
    <col min="13559" max="13559" width="22.85546875" style="41" customWidth="1"/>
    <col min="13560" max="13560" width="20.7109375" style="41" customWidth="1"/>
    <col min="13561" max="13561" width="17.7109375" style="41" customWidth="1"/>
    <col min="13562" max="13570" width="14.7109375" style="41" customWidth="1"/>
    <col min="13571" max="13801" width="10.7109375" style="41"/>
    <col min="13802" max="13803" width="15.7109375" style="41" customWidth="1"/>
    <col min="13804" max="13806" width="14.7109375" style="41" customWidth="1"/>
    <col min="13807" max="13810" width="13.7109375" style="41" customWidth="1"/>
    <col min="13811" max="13814" width="15.7109375" style="41" customWidth="1"/>
    <col min="13815" max="13815" width="22.85546875" style="41" customWidth="1"/>
    <col min="13816" max="13816" width="20.7109375" style="41" customWidth="1"/>
    <col min="13817" max="13817" width="17.7109375" style="41" customWidth="1"/>
    <col min="13818" max="13826" width="14.7109375" style="41" customWidth="1"/>
    <col min="13827" max="14057" width="10.7109375" style="41"/>
    <col min="14058" max="14059" width="15.7109375" style="41" customWidth="1"/>
    <col min="14060" max="14062" width="14.7109375" style="41" customWidth="1"/>
    <col min="14063" max="14066" width="13.7109375" style="41" customWidth="1"/>
    <col min="14067" max="14070" width="15.7109375" style="41" customWidth="1"/>
    <col min="14071" max="14071" width="22.85546875" style="41" customWidth="1"/>
    <col min="14072" max="14072" width="20.7109375" style="41" customWidth="1"/>
    <col min="14073" max="14073" width="17.7109375" style="41" customWidth="1"/>
    <col min="14074" max="14082" width="14.7109375" style="41" customWidth="1"/>
    <col min="14083" max="14313" width="10.7109375" style="41"/>
    <col min="14314" max="14315" width="15.7109375" style="41" customWidth="1"/>
    <col min="14316" max="14318" width="14.7109375" style="41" customWidth="1"/>
    <col min="14319" max="14322" width="13.7109375" style="41" customWidth="1"/>
    <col min="14323" max="14326" width="15.7109375" style="41" customWidth="1"/>
    <col min="14327" max="14327" width="22.85546875" style="41" customWidth="1"/>
    <col min="14328" max="14328" width="20.7109375" style="41" customWidth="1"/>
    <col min="14329" max="14329" width="17.7109375" style="41" customWidth="1"/>
    <col min="14330" max="14338" width="14.7109375" style="41" customWidth="1"/>
    <col min="14339" max="14569" width="10.7109375" style="41"/>
    <col min="14570" max="14571" width="15.7109375" style="41" customWidth="1"/>
    <col min="14572" max="14574" width="14.7109375" style="41" customWidth="1"/>
    <col min="14575" max="14578" width="13.7109375" style="41" customWidth="1"/>
    <col min="14579" max="14582" width="15.7109375" style="41" customWidth="1"/>
    <col min="14583" max="14583" width="22.85546875" style="41" customWidth="1"/>
    <col min="14584" max="14584" width="20.7109375" style="41" customWidth="1"/>
    <col min="14585" max="14585" width="17.7109375" style="41" customWidth="1"/>
    <col min="14586" max="14594" width="14.7109375" style="41" customWidth="1"/>
    <col min="14595" max="14825" width="10.7109375" style="41"/>
    <col min="14826" max="14827" width="15.7109375" style="41" customWidth="1"/>
    <col min="14828" max="14830" width="14.7109375" style="41" customWidth="1"/>
    <col min="14831" max="14834" width="13.7109375" style="41" customWidth="1"/>
    <col min="14835" max="14838" width="15.7109375" style="41" customWidth="1"/>
    <col min="14839" max="14839" width="22.85546875" style="41" customWidth="1"/>
    <col min="14840" max="14840" width="20.7109375" style="41" customWidth="1"/>
    <col min="14841" max="14841" width="17.7109375" style="41" customWidth="1"/>
    <col min="14842" max="14850" width="14.7109375" style="41" customWidth="1"/>
    <col min="14851" max="15081" width="10.7109375" style="41"/>
    <col min="15082" max="15083" width="15.7109375" style="41" customWidth="1"/>
    <col min="15084" max="15086" width="14.7109375" style="41" customWidth="1"/>
    <col min="15087" max="15090" width="13.7109375" style="41" customWidth="1"/>
    <col min="15091" max="15094" width="15.7109375" style="41" customWidth="1"/>
    <col min="15095" max="15095" width="22.85546875" style="41" customWidth="1"/>
    <col min="15096" max="15096" width="20.7109375" style="41" customWidth="1"/>
    <col min="15097" max="15097" width="17.7109375" style="41" customWidth="1"/>
    <col min="15098" max="15106" width="14.7109375" style="41" customWidth="1"/>
    <col min="15107" max="15337" width="10.7109375" style="41"/>
    <col min="15338" max="15339" width="15.7109375" style="41" customWidth="1"/>
    <col min="15340" max="15342" width="14.7109375" style="41" customWidth="1"/>
    <col min="15343" max="15346" width="13.7109375" style="41" customWidth="1"/>
    <col min="15347" max="15350" width="15.7109375" style="41" customWidth="1"/>
    <col min="15351" max="15351" width="22.85546875" style="41" customWidth="1"/>
    <col min="15352" max="15352" width="20.7109375" style="41" customWidth="1"/>
    <col min="15353" max="15353" width="17.7109375" style="41" customWidth="1"/>
    <col min="15354" max="15362" width="14.7109375" style="41" customWidth="1"/>
    <col min="15363" max="15593" width="10.7109375" style="41"/>
    <col min="15594" max="15595" width="15.7109375" style="41" customWidth="1"/>
    <col min="15596" max="15598" width="14.7109375" style="41" customWidth="1"/>
    <col min="15599" max="15602" width="13.7109375" style="41" customWidth="1"/>
    <col min="15603" max="15606" width="15.7109375" style="41" customWidth="1"/>
    <col min="15607" max="15607" width="22.85546875" style="41" customWidth="1"/>
    <col min="15608" max="15608" width="20.7109375" style="41" customWidth="1"/>
    <col min="15609" max="15609" width="17.7109375" style="41" customWidth="1"/>
    <col min="15610" max="15618" width="14.7109375" style="41" customWidth="1"/>
    <col min="15619" max="15849" width="10.7109375" style="41"/>
    <col min="15850" max="15851" width="15.7109375" style="41" customWidth="1"/>
    <col min="15852" max="15854" width="14.7109375" style="41" customWidth="1"/>
    <col min="15855" max="15858" width="13.7109375" style="41" customWidth="1"/>
    <col min="15859" max="15862" width="15.7109375" style="41" customWidth="1"/>
    <col min="15863" max="15863" width="22.85546875" style="41" customWidth="1"/>
    <col min="15864" max="15864" width="20.7109375" style="41" customWidth="1"/>
    <col min="15865" max="15865" width="17.7109375" style="41" customWidth="1"/>
    <col min="15866" max="15874" width="14.7109375" style="41" customWidth="1"/>
    <col min="15875" max="16105" width="10.7109375" style="41"/>
    <col min="16106" max="16107" width="15.7109375" style="41" customWidth="1"/>
    <col min="16108" max="16110" width="14.7109375" style="41" customWidth="1"/>
    <col min="16111" max="16114" width="13.7109375" style="41" customWidth="1"/>
    <col min="16115" max="16118" width="15.7109375" style="41" customWidth="1"/>
    <col min="16119" max="16119" width="22.85546875" style="41" customWidth="1"/>
    <col min="16120" max="16120" width="20.7109375" style="41" customWidth="1"/>
    <col min="16121" max="16121" width="17.7109375" style="41" customWidth="1"/>
    <col min="16122" max="16130" width="14.7109375" style="41" customWidth="1"/>
    <col min="16131" max="16384" width="10.7109375" style="41"/>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297" t="str">
        <f>'2. паспорт  ТП'!A4:S4</f>
        <v>Год раскрытия информации: 2025 год</v>
      </c>
      <c r="B5" s="297"/>
      <c r="C5" s="297"/>
      <c r="D5" s="297"/>
      <c r="E5" s="297"/>
      <c r="F5" s="297"/>
      <c r="G5" s="297"/>
      <c r="H5" s="297"/>
      <c r="I5" s="297"/>
      <c r="J5" s="297"/>
      <c r="K5" s="297"/>
      <c r="L5" s="297"/>
      <c r="M5" s="297"/>
      <c r="N5" s="297"/>
      <c r="O5" s="297"/>
      <c r="P5" s="297"/>
      <c r="Q5" s="297"/>
      <c r="R5" s="297"/>
      <c r="S5" s="297"/>
      <c r="T5" s="297"/>
    </row>
    <row r="6" spans="1:20" s="12" customFormat="1" x14ac:dyDescent="0.2">
      <c r="A6" s="171"/>
      <c r="B6" s="171"/>
      <c r="C6" s="171"/>
      <c r="D6" s="171"/>
      <c r="E6" s="171"/>
      <c r="F6" s="171"/>
      <c r="G6" s="171"/>
      <c r="H6" s="171"/>
      <c r="I6" s="171"/>
      <c r="J6" s="171"/>
      <c r="K6" s="171"/>
      <c r="L6" s="171"/>
      <c r="M6" s="171"/>
      <c r="N6" s="171"/>
      <c r="O6" s="171"/>
      <c r="P6" s="171"/>
      <c r="Q6" s="171"/>
      <c r="R6" s="171"/>
      <c r="S6" s="171"/>
      <c r="T6" s="171"/>
    </row>
    <row r="7" spans="1:20" s="12" customFormat="1" ht="18.75" x14ac:dyDescent="0.2">
      <c r="E7" s="311" t="s">
        <v>9</v>
      </c>
      <c r="F7" s="311"/>
      <c r="G7" s="311"/>
      <c r="H7" s="311"/>
      <c r="I7" s="311"/>
      <c r="J7" s="311"/>
      <c r="K7" s="311"/>
      <c r="L7" s="311"/>
      <c r="M7" s="311"/>
      <c r="N7" s="311"/>
      <c r="O7" s="311"/>
      <c r="P7" s="311"/>
      <c r="Q7" s="311"/>
      <c r="R7" s="311"/>
      <c r="S7" s="311"/>
      <c r="T7" s="311"/>
    </row>
    <row r="8" spans="1:20" s="12" customFormat="1" ht="18.75" x14ac:dyDescent="0.2">
      <c r="E8" s="173"/>
      <c r="F8" s="173"/>
      <c r="G8" s="173"/>
      <c r="H8" s="173"/>
      <c r="I8" s="173"/>
      <c r="J8" s="173"/>
      <c r="K8" s="173"/>
      <c r="L8" s="173"/>
      <c r="M8" s="173"/>
      <c r="N8" s="173"/>
      <c r="O8" s="173"/>
      <c r="P8" s="173"/>
      <c r="Q8" s="173"/>
      <c r="R8" s="173"/>
      <c r="S8" s="101"/>
      <c r="T8" s="101"/>
    </row>
    <row r="9" spans="1:20" s="12" customFormat="1" ht="18.75" customHeight="1" x14ac:dyDescent="0.2">
      <c r="E9" s="306" t="s">
        <v>439</v>
      </c>
      <c r="F9" s="306"/>
      <c r="G9" s="306"/>
      <c r="H9" s="306"/>
      <c r="I9" s="306"/>
      <c r="J9" s="306"/>
      <c r="K9" s="306"/>
      <c r="L9" s="306"/>
      <c r="M9" s="306"/>
      <c r="N9" s="306"/>
      <c r="O9" s="306"/>
      <c r="P9" s="306"/>
      <c r="Q9" s="306"/>
      <c r="R9" s="306"/>
      <c r="S9" s="306"/>
      <c r="T9" s="306"/>
    </row>
    <row r="10" spans="1:20" s="12" customFormat="1" ht="18.75" customHeight="1" x14ac:dyDescent="0.2">
      <c r="E10" s="307" t="s">
        <v>8</v>
      </c>
      <c r="F10" s="307"/>
      <c r="G10" s="307"/>
      <c r="H10" s="307"/>
      <c r="I10" s="307"/>
      <c r="J10" s="307"/>
      <c r="K10" s="307"/>
      <c r="L10" s="307"/>
      <c r="M10" s="307"/>
      <c r="N10" s="307"/>
      <c r="O10" s="307"/>
      <c r="P10" s="307"/>
      <c r="Q10" s="307"/>
      <c r="R10" s="307"/>
      <c r="S10" s="307"/>
      <c r="T10" s="307"/>
    </row>
    <row r="11" spans="1:20" s="12" customFormat="1" ht="18.75" x14ac:dyDescent="0.2">
      <c r="E11" s="173"/>
      <c r="F11" s="173"/>
      <c r="G11" s="173"/>
      <c r="H11" s="173"/>
      <c r="I11" s="173"/>
      <c r="J11" s="173"/>
      <c r="K11" s="173"/>
      <c r="L11" s="173"/>
      <c r="M11" s="173"/>
      <c r="N11" s="173"/>
      <c r="O11" s="173"/>
      <c r="P11" s="173"/>
      <c r="Q11" s="173"/>
      <c r="R11" s="173"/>
      <c r="S11" s="101"/>
      <c r="T11" s="101"/>
    </row>
    <row r="12" spans="1:20" s="12" customFormat="1" ht="18.75" x14ac:dyDescent="0.2">
      <c r="E12" s="186"/>
      <c r="F12" s="186"/>
      <c r="G12" s="186"/>
      <c r="H12" s="186"/>
      <c r="I12" s="186"/>
      <c r="J12" s="311" t="str">
        <f>'1. паспорт местоположение'!B11</f>
        <v>O_1.1.1.3.4</v>
      </c>
      <c r="K12" s="311"/>
      <c r="L12" s="311"/>
      <c r="M12" s="311"/>
      <c r="N12" s="311"/>
      <c r="O12" s="311"/>
      <c r="P12" s="311"/>
      <c r="Q12" s="186"/>
      <c r="R12" s="186"/>
      <c r="S12" s="101"/>
      <c r="T12" s="101"/>
    </row>
    <row r="13" spans="1:20" s="12" customFormat="1" ht="18.75" customHeight="1" x14ac:dyDescent="0.2">
      <c r="A13" s="103"/>
      <c r="B13" s="103"/>
      <c r="C13" s="103"/>
      <c r="D13" s="103"/>
      <c r="E13" s="307" t="s">
        <v>7</v>
      </c>
      <c r="F13" s="307"/>
      <c r="G13" s="307"/>
      <c r="H13" s="307"/>
      <c r="I13" s="307"/>
      <c r="J13" s="307"/>
      <c r="K13" s="307"/>
      <c r="L13" s="307"/>
      <c r="M13" s="307"/>
      <c r="N13" s="307"/>
      <c r="O13" s="307"/>
      <c r="P13" s="307"/>
      <c r="Q13" s="307"/>
      <c r="R13" s="307"/>
      <c r="S13" s="307"/>
      <c r="T13" s="307"/>
    </row>
    <row r="14" spans="1:20" s="9" customFormat="1" ht="15.75" customHeight="1" x14ac:dyDescent="0.2">
      <c r="E14" s="174"/>
      <c r="F14" s="174"/>
      <c r="G14" s="174"/>
      <c r="H14" s="174"/>
      <c r="I14" s="174"/>
      <c r="J14" s="174"/>
      <c r="K14" s="174"/>
      <c r="L14" s="174"/>
      <c r="M14" s="174"/>
      <c r="N14" s="174"/>
      <c r="O14" s="174"/>
      <c r="P14" s="174"/>
      <c r="Q14" s="174"/>
      <c r="R14" s="174"/>
      <c r="S14" s="174"/>
      <c r="T14" s="174"/>
    </row>
    <row r="15" spans="1:20" s="3" customFormat="1" ht="12" x14ac:dyDescent="0.2">
      <c r="E15" s="306" t="str">
        <f>'1. паспорт местоположение'!A14</f>
        <v>Строительство ВЛЗ-6кВ ф.26 ПС 110 кВ №37 до зем.уч-ка кадастр.номер 42:10:0201006:201 (ПИР-2024, СМР, ввод - 2025 г.)</v>
      </c>
      <c r="F15" s="306"/>
      <c r="G15" s="306"/>
      <c r="H15" s="306"/>
      <c r="I15" s="306"/>
      <c r="J15" s="306"/>
      <c r="K15" s="306"/>
      <c r="L15" s="306"/>
      <c r="M15" s="306"/>
      <c r="N15" s="306"/>
      <c r="O15" s="306"/>
      <c r="P15" s="306"/>
      <c r="Q15" s="306"/>
      <c r="R15" s="306"/>
      <c r="S15" s="306"/>
      <c r="T15" s="306"/>
    </row>
    <row r="16" spans="1:20" s="3" customFormat="1" ht="15" customHeight="1" x14ac:dyDescent="0.2">
      <c r="E16" s="307" t="s">
        <v>6</v>
      </c>
      <c r="F16" s="307"/>
      <c r="G16" s="307"/>
      <c r="H16" s="307"/>
      <c r="I16" s="307"/>
      <c r="J16" s="307"/>
      <c r="K16" s="307"/>
      <c r="L16" s="307"/>
      <c r="M16" s="307"/>
      <c r="N16" s="307"/>
      <c r="O16" s="307"/>
      <c r="P16" s="307"/>
      <c r="Q16" s="307"/>
      <c r="R16" s="307"/>
      <c r="S16" s="307"/>
      <c r="T16" s="307"/>
    </row>
    <row r="17" spans="1:20" s="3" customFormat="1" ht="15" customHeight="1" x14ac:dyDescent="0.2">
      <c r="E17" s="172"/>
      <c r="F17" s="172"/>
      <c r="G17" s="172"/>
      <c r="H17" s="172"/>
      <c r="I17" s="172"/>
      <c r="J17" s="172"/>
      <c r="K17" s="172"/>
      <c r="L17" s="172"/>
      <c r="M17" s="172"/>
      <c r="N17" s="172"/>
      <c r="O17" s="172"/>
      <c r="P17" s="172"/>
      <c r="Q17" s="172"/>
      <c r="R17" s="172"/>
      <c r="S17" s="172"/>
      <c r="T17" s="172"/>
    </row>
    <row r="18" spans="1:20" s="3" customFormat="1" ht="15" customHeight="1" x14ac:dyDescent="0.2">
      <c r="E18" s="317"/>
      <c r="F18" s="317"/>
      <c r="G18" s="317"/>
      <c r="H18" s="317"/>
      <c r="I18" s="317"/>
      <c r="J18" s="317"/>
      <c r="K18" s="317"/>
      <c r="L18" s="317"/>
      <c r="M18" s="317"/>
      <c r="N18" s="317"/>
      <c r="O18" s="317"/>
      <c r="P18" s="317"/>
      <c r="Q18" s="317"/>
      <c r="R18" s="317"/>
      <c r="S18" s="317"/>
      <c r="T18" s="317"/>
    </row>
    <row r="19" spans="1:20" ht="25.5" customHeight="1" x14ac:dyDescent="0.25">
      <c r="A19" s="317" t="s">
        <v>408</v>
      </c>
      <c r="B19" s="317"/>
      <c r="C19" s="317"/>
      <c r="D19" s="317"/>
      <c r="E19" s="317"/>
      <c r="F19" s="317"/>
      <c r="G19" s="317"/>
      <c r="H19" s="317"/>
      <c r="I19" s="317"/>
      <c r="J19" s="317"/>
      <c r="K19" s="317"/>
      <c r="L19" s="317"/>
      <c r="M19" s="317"/>
      <c r="N19" s="317"/>
      <c r="O19" s="317"/>
      <c r="P19" s="317"/>
      <c r="Q19" s="317"/>
      <c r="R19" s="317"/>
      <c r="S19" s="317"/>
      <c r="T19" s="317"/>
    </row>
    <row r="20" spans="1:20" s="45" customFormat="1" ht="21" customHeight="1" x14ac:dyDescent="0.25"/>
    <row r="21" spans="1:20" ht="45.75" customHeight="1" x14ac:dyDescent="0.25">
      <c r="A21" s="318" t="s">
        <v>5</v>
      </c>
      <c r="B21" s="321" t="s">
        <v>461</v>
      </c>
      <c r="C21" s="322"/>
      <c r="D21" s="327" t="s">
        <v>462</v>
      </c>
      <c r="E21" s="321" t="s">
        <v>463</v>
      </c>
      <c r="F21" s="322"/>
      <c r="G21" s="321" t="s">
        <v>464</v>
      </c>
      <c r="H21" s="322"/>
      <c r="I21" s="321" t="s">
        <v>465</v>
      </c>
      <c r="J21" s="322"/>
      <c r="K21" s="327" t="s">
        <v>466</v>
      </c>
      <c r="L21" s="321" t="s">
        <v>467</v>
      </c>
      <c r="M21" s="322"/>
      <c r="N21" s="321" t="s">
        <v>468</v>
      </c>
      <c r="O21" s="322"/>
      <c r="P21" s="327" t="s">
        <v>469</v>
      </c>
      <c r="Q21" s="325" t="s">
        <v>100</v>
      </c>
      <c r="R21" s="330"/>
      <c r="S21" s="325" t="s">
        <v>99</v>
      </c>
      <c r="T21" s="326"/>
    </row>
    <row r="22" spans="1:20" ht="216" customHeight="1" x14ac:dyDescent="0.25">
      <c r="A22" s="319"/>
      <c r="B22" s="323"/>
      <c r="C22" s="324"/>
      <c r="D22" s="328"/>
      <c r="E22" s="323"/>
      <c r="F22" s="324"/>
      <c r="G22" s="323"/>
      <c r="H22" s="324"/>
      <c r="I22" s="323"/>
      <c r="J22" s="324"/>
      <c r="K22" s="329"/>
      <c r="L22" s="323"/>
      <c r="M22" s="324"/>
      <c r="N22" s="323"/>
      <c r="O22" s="324"/>
      <c r="P22" s="329"/>
      <c r="Q22" s="64" t="s">
        <v>98</v>
      </c>
      <c r="R22" s="64" t="s">
        <v>460</v>
      </c>
      <c r="S22" s="64" t="s">
        <v>97</v>
      </c>
      <c r="T22" s="64" t="s">
        <v>96</v>
      </c>
    </row>
    <row r="23" spans="1:20" ht="60" customHeight="1" x14ac:dyDescent="0.25">
      <c r="A23" s="320"/>
      <c r="B23" s="175" t="s">
        <v>94</v>
      </c>
      <c r="C23" s="175" t="s">
        <v>95</v>
      </c>
      <c r="D23" s="329"/>
      <c r="E23" s="175" t="s">
        <v>94</v>
      </c>
      <c r="F23" s="175" t="s">
        <v>95</v>
      </c>
      <c r="G23" s="175" t="s">
        <v>94</v>
      </c>
      <c r="H23" s="175" t="s">
        <v>95</v>
      </c>
      <c r="I23" s="175" t="s">
        <v>94</v>
      </c>
      <c r="J23" s="175" t="s">
        <v>95</v>
      </c>
      <c r="K23" s="175" t="s">
        <v>94</v>
      </c>
      <c r="L23" s="175" t="s">
        <v>94</v>
      </c>
      <c r="M23" s="175" t="s">
        <v>95</v>
      </c>
      <c r="N23" s="175" t="s">
        <v>94</v>
      </c>
      <c r="O23" s="175" t="s">
        <v>95</v>
      </c>
      <c r="P23" s="176" t="s">
        <v>94</v>
      </c>
      <c r="Q23" s="64" t="s">
        <v>94</v>
      </c>
      <c r="R23" s="64" t="s">
        <v>94</v>
      </c>
      <c r="S23" s="64" t="s">
        <v>94</v>
      </c>
      <c r="T23" s="64" t="s">
        <v>94</v>
      </c>
    </row>
    <row r="24" spans="1:20"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row>
    <row r="25" spans="1:20" s="45" customFormat="1" ht="36.75" customHeight="1" x14ac:dyDescent="0.25">
      <c r="A25" s="178" t="s">
        <v>450</v>
      </c>
      <c r="B25" s="178" t="s">
        <v>450</v>
      </c>
      <c r="C25" s="178" t="s">
        <v>450</v>
      </c>
      <c r="D25" s="178" t="s">
        <v>450</v>
      </c>
      <c r="E25" s="178" t="s">
        <v>450</v>
      </c>
      <c r="F25" s="178" t="s">
        <v>450</v>
      </c>
      <c r="G25" s="178" t="s">
        <v>450</v>
      </c>
      <c r="H25" s="178" t="s">
        <v>450</v>
      </c>
      <c r="I25" s="178" t="s">
        <v>450</v>
      </c>
      <c r="J25" s="178" t="s">
        <v>450</v>
      </c>
      <c r="K25" s="178" t="s">
        <v>450</v>
      </c>
      <c r="L25" s="178" t="s">
        <v>450</v>
      </c>
      <c r="M25" s="178" t="s">
        <v>450</v>
      </c>
      <c r="N25" s="178" t="s">
        <v>450</v>
      </c>
      <c r="O25" s="178" t="s">
        <v>450</v>
      </c>
      <c r="P25" s="178" t="s">
        <v>450</v>
      </c>
      <c r="Q25" s="178" t="s">
        <v>450</v>
      </c>
      <c r="R25" s="178" t="s">
        <v>450</v>
      </c>
      <c r="S25" s="178" t="s">
        <v>450</v>
      </c>
      <c r="T25" s="178" t="s">
        <v>450</v>
      </c>
    </row>
    <row r="26" spans="1:20" ht="3" customHeight="1" x14ac:dyDescent="0.25"/>
    <row r="27" spans="1:20" s="43" customFormat="1" ht="12.75" x14ac:dyDescent="0.2">
      <c r="A27" s="44"/>
      <c r="B27" s="44"/>
      <c r="C27" s="44"/>
      <c r="E27" s="44"/>
    </row>
    <row r="28" spans="1:20" s="43" customFormat="1" ht="12.75" x14ac:dyDescent="0.2">
      <c r="A28" s="44"/>
      <c r="B28" s="44"/>
      <c r="C28" s="44"/>
    </row>
  </sheetData>
  <mergeCells count="22">
    <mergeCell ref="E13:T13"/>
    <mergeCell ref="A5:T5"/>
    <mergeCell ref="E7:T7"/>
    <mergeCell ref="E9:T9"/>
    <mergeCell ref="E10:T10"/>
    <mergeCell ref="J12:P1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22" zoomScale="90" zoomScaleSheetLayoutView="90" workbookViewId="0">
      <selection activeCell="R25" sqref="R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297" t="str">
        <f>'2. паспорт  ТП'!A4:S4</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11" t="s">
        <v>9</v>
      </c>
      <c r="F7" s="311"/>
      <c r="G7" s="311"/>
      <c r="H7" s="311"/>
      <c r="I7" s="311"/>
      <c r="J7" s="311"/>
      <c r="K7" s="311"/>
      <c r="L7" s="311"/>
      <c r="M7" s="311"/>
      <c r="N7" s="311"/>
      <c r="O7" s="311"/>
      <c r="P7" s="311"/>
      <c r="Q7" s="311"/>
      <c r="R7" s="311"/>
      <c r="S7" s="311"/>
      <c r="T7" s="311"/>
      <c r="U7" s="311"/>
      <c r="V7" s="311"/>
      <c r="W7" s="311"/>
      <c r="X7" s="311"/>
      <c r="Y7" s="311"/>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06" t="s">
        <v>439</v>
      </c>
      <c r="F9" s="306"/>
      <c r="G9" s="306"/>
      <c r="H9" s="306"/>
      <c r="I9" s="306"/>
      <c r="J9" s="306"/>
      <c r="K9" s="306"/>
      <c r="L9" s="306"/>
      <c r="M9" s="306"/>
      <c r="N9" s="306"/>
      <c r="O9" s="306"/>
      <c r="P9" s="306"/>
      <c r="Q9" s="306"/>
      <c r="R9" s="306"/>
      <c r="S9" s="306"/>
      <c r="T9" s="306"/>
      <c r="U9" s="306"/>
      <c r="V9" s="306"/>
      <c r="W9" s="306"/>
      <c r="X9" s="306"/>
      <c r="Y9" s="306"/>
    </row>
    <row r="10" spans="1:27" s="12" customFormat="1" ht="18.75" customHeight="1" x14ac:dyDescent="0.2">
      <c r="E10" s="307" t="s">
        <v>8</v>
      </c>
      <c r="F10" s="307"/>
      <c r="G10" s="307"/>
      <c r="H10" s="307"/>
      <c r="I10" s="307"/>
      <c r="J10" s="307"/>
      <c r="K10" s="307"/>
      <c r="L10" s="307"/>
      <c r="M10" s="307"/>
      <c r="N10" s="307"/>
      <c r="O10" s="307"/>
      <c r="P10" s="307"/>
      <c r="Q10" s="307"/>
      <c r="R10" s="307"/>
      <c r="S10" s="307"/>
      <c r="T10" s="307"/>
      <c r="U10" s="307"/>
      <c r="V10" s="307"/>
      <c r="W10" s="307"/>
      <c r="X10" s="307"/>
      <c r="Y10" s="307"/>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6"/>
      <c r="F12" s="186"/>
      <c r="G12" s="186"/>
      <c r="H12" s="186"/>
      <c r="I12" s="186"/>
      <c r="J12" s="186"/>
      <c r="K12" s="186"/>
      <c r="L12" s="186"/>
      <c r="M12" s="186"/>
      <c r="N12" s="186"/>
      <c r="O12" s="311" t="str">
        <f>'1. паспорт местоположение'!B11</f>
        <v>O_1.1.1.3.4</v>
      </c>
      <c r="P12" s="311"/>
      <c r="Q12" s="311"/>
      <c r="R12" s="311"/>
      <c r="S12" s="311"/>
      <c r="T12" s="101"/>
      <c r="U12" s="101"/>
      <c r="V12" s="101"/>
      <c r="W12" s="101"/>
    </row>
    <row r="13" spans="1:27" s="12" customFormat="1" ht="18.75" x14ac:dyDescent="0.2">
      <c r="E13" s="307" t="s">
        <v>7</v>
      </c>
      <c r="F13" s="307"/>
      <c r="G13" s="307"/>
      <c r="H13" s="307"/>
      <c r="I13" s="307"/>
      <c r="J13" s="307"/>
      <c r="K13" s="307"/>
      <c r="L13" s="307"/>
      <c r="M13" s="307"/>
      <c r="N13" s="307"/>
      <c r="O13" s="307"/>
      <c r="P13" s="307"/>
      <c r="Q13" s="307"/>
      <c r="R13" s="307"/>
      <c r="S13" s="307"/>
      <c r="T13" s="307"/>
      <c r="U13" s="307"/>
      <c r="V13" s="307"/>
      <c r="W13" s="307"/>
      <c r="X13" s="307"/>
      <c r="Y13" s="307"/>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06" t="str">
        <f>'1. паспорт местоположение'!A14</f>
        <v>Строительство ВЛЗ-6кВ ф.26 ПС 110 кВ №37 до зем.уч-ка кадастр.номер 42:10:0201006:201 (ПИР-2024, СМР, ввод - 2025 г.)</v>
      </c>
      <c r="F15" s="306"/>
      <c r="G15" s="306"/>
      <c r="H15" s="306"/>
      <c r="I15" s="306"/>
      <c r="J15" s="306"/>
      <c r="K15" s="306"/>
      <c r="L15" s="306"/>
      <c r="M15" s="306"/>
      <c r="N15" s="306"/>
      <c r="O15" s="306"/>
      <c r="P15" s="306"/>
      <c r="Q15" s="306"/>
      <c r="R15" s="306"/>
      <c r="S15" s="306"/>
      <c r="T15" s="306"/>
      <c r="U15" s="306"/>
      <c r="V15" s="306"/>
      <c r="W15" s="306"/>
      <c r="X15" s="306"/>
      <c r="Y15" s="306"/>
    </row>
    <row r="16" spans="1:27" s="3" customFormat="1" ht="15" customHeight="1" x14ac:dyDescent="0.2">
      <c r="E16" s="307" t="s">
        <v>6</v>
      </c>
      <c r="F16" s="307"/>
      <c r="G16" s="307"/>
      <c r="H16" s="307"/>
      <c r="I16" s="307"/>
      <c r="J16" s="307"/>
      <c r="K16" s="307"/>
      <c r="L16" s="307"/>
      <c r="M16" s="307"/>
      <c r="N16" s="307"/>
      <c r="O16" s="307"/>
      <c r="P16" s="307"/>
      <c r="Q16" s="307"/>
      <c r="R16" s="307"/>
      <c r="S16" s="307"/>
      <c r="T16" s="307"/>
      <c r="U16" s="307"/>
      <c r="V16" s="307"/>
      <c r="W16" s="307"/>
      <c r="X16" s="307"/>
      <c r="Y16" s="307"/>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17"/>
      <c r="F18" s="317"/>
      <c r="G18" s="317"/>
      <c r="H18" s="317"/>
      <c r="I18" s="317"/>
      <c r="J18" s="317"/>
      <c r="K18" s="317"/>
      <c r="L18" s="317"/>
      <c r="M18" s="317"/>
      <c r="N18" s="317"/>
      <c r="O18" s="317"/>
      <c r="P18" s="317"/>
      <c r="Q18" s="317"/>
      <c r="R18" s="317"/>
      <c r="S18" s="317"/>
      <c r="T18" s="317"/>
      <c r="U18" s="317"/>
      <c r="V18" s="317"/>
      <c r="W18" s="317"/>
      <c r="X18" s="317"/>
      <c r="Y18" s="317"/>
    </row>
    <row r="19" spans="1:27" ht="25.5" customHeight="1" x14ac:dyDescent="0.25">
      <c r="A19" s="317" t="s">
        <v>408</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row>
    <row r="20" spans="1:27" s="45" customFormat="1" ht="21" customHeight="1" x14ac:dyDescent="0.25"/>
    <row r="21" spans="1:27" ht="45.75" customHeight="1" x14ac:dyDescent="0.25">
      <c r="A21" s="331" t="s">
        <v>5</v>
      </c>
      <c r="B21" s="333" t="s">
        <v>415</v>
      </c>
      <c r="C21" s="334"/>
      <c r="D21" s="333" t="s">
        <v>417</v>
      </c>
      <c r="E21" s="334"/>
      <c r="F21" s="325" t="s">
        <v>87</v>
      </c>
      <c r="G21" s="326"/>
      <c r="H21" s="326"/>
      <c r="I21" s="330"/>
      <c r="J21" s="331" t="s">
        <v>418</v>
      </c>
      <c r="K21" s="333" t="s">
        <v>419</v>
      </c>
      <c r="L21" s="334"/>
      <c r="M21" s="333" t="s">
        <v>420</v>
      </c>
      <c r="N21" s="334"/>
      <c r="O21" s="333" t="s">
        <v>407</v>
      </c>
      <c r="P21" s="334"/>
      <c r="Q21" s="333" t="s">
        <v>105</v>
      </c>
      <c r="R21" s="334"/>
      <c r="S21" s="331" t="s">
        <v>104</v>
      </c>
      <c r="T21" s="331" t="s">
        <v>421</v>
      </c>
      <c r="U21" s="331" t="s">
        <v>416</v>
      </c>
      <c r="V21" s="333" t="s">
        <v>103</v>
      </c>
      <c r="W21" s="334"/>
      <c r="X21" s="325" t="s">
        <v>100</v>
      </c>
      <c r="Y21" s="326"/>
      <c r="Z21" s="325" t="s">
        <v>99</v>
      </c>
      <c r="AA21" s="326"/>
    </row>
    <row r="22" spans="1:27" ht="216" customHeight="1" x14ac:dyDescent="0.25">
      <c r="A22" s="337"/>
      <c r="B22" s="335"/>
      <c r="C22" s="336"/>
      <c r="D22" s="335"/>
      <c r="E22" s="336"/>
      <c r="F22" s="325" t="s">
        <v>102</v>
      </c>
      <c r="G22" s="330"/>
      <c r="H22" s="325" t="s">
        <v>101</v>
      </c>
      <c r="I22" s="330"/>
      <c r="J22" s="332"/>
      <c r="K22" s="335"/>
      <c r="L22" s="336"/>
      <c r="M22" s="335"/>
      <c r="N22" s="336"/>
      <c r="O22" s="335"/>
      <c r="P22" s="336"/>
      <c r="Q22" s="335"/>
      <c r="R22" s="336"/>
      <c r="S22" s="332"/>
      <c r="T22" s="332"/>
      <c r="U22" s="332"/>
      <c r="V22" s="335"/>
      <c r="W22" s="336"/>
      <c r="X22" s="64" t="s">
        <v>98</v>
      </c>
      <c r="Y22" s="64" t="s">
        <v>455</v>
      </c>
      <c r="Z22" s="64" t="s">
        <v>97</v>
      </c>
      <c r="AA22" s="64" t="s">
        <v>96</v>
      </c>
    </row>
    <row r="23" spans="1:27" ht="60" customHeight="1" x14ac:dyDescent="0.25">
      <c r="A23" s="332"/>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52" customFormat="1" ht="138.75" customHeight="1" x14ac:dyDescent="0.25">
      <c r="A25" s="250">
        <v>1</v>
      </c>
      <c r="B25" s="250" t="s">
        <v>450</v>
      </c>
      <c r="C25" s="277" t="s">
        <v>524</v>
      </c>
      <c r="D25" s="250" t="s">
        <v>450</v>
      </c>
      <c r="E25" s="277" t="s">
        <v>524</v>
      </c>
      <c r="F25" s="250" t="s">
        <v>450</v>
      </c>
      <c r="G25" s="250">
        <v>6</v>
      </c>
      <c r="H25" s="250" t="s">
        <v>450</v>
      </c>
      <c r="I25" s="250">
        <v>6</v>
      </c>
      <c r="J25" s="250" t="s">
        <v>450</v>
      </c>
      <c r="K25" s="278" t="s">
        <v>450</v>
      </c>
      <c r="L25" s="277" t="s">
        <v>58</v>
      </c>
      <c r="M25" s="277" t="s">
        <v>450</v>
      </c>
      <c r="N25" s="277" t="s">
        <v>533</v>
      </c>
      <c r="O25" s="279" t="s">
        <v>450</v>
      </c>
      <c r="P25" s="279" t="s">
        <v>532</v>
      </c>
      <c r="Q25" s="279" t="s">
        <v>450</v>
      </c>
      <c r="R25" s="250">
        <v>8.7029999999999994</v>
      </c>
      <c r="S25" s="278" t="s">
        <v>450</v>
      </c>
      <c r="T25" s="278" t="s">
        <v>450</v>
      </c>
      <c r="U25" s="278" t="s">
        <v>450</v>
      </c>
      <c r="V25" s="278" t="s">
        <v>450</v>
      </c>
      <c r="W25" s="278" t="s">
        <v>492</v>
      </c>
      <c r="X25" s="278" t="s">
        <v>450</v>
      </c>
      <c r="Y25" s="278" t="s">
        <v>450</v>
      </c>
      <c r="Z25" s="278" t="s">
        <v>450</v>
      </c>
      <c r="AA25" s="278"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O12:S12"/>
    <mergeCell ref="A19:AA19"/>
    <mergeCell ref="E16:Y16"/>
    <mergeCell ref="E15:Y15"/>
    <mergeCell ref="E13:Y13"/>
    <mergeCell ref="E18:Y18"/>
    <mergeCell ref="D21:E22"/>
    <mergeCell ref="F21:I21"/>
    <mergeCell ref="J21:J22"/>
    <mergeCell ref="K21:L22"/>
    <mergeCell ref="B21:C22"/>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7" zoomScale="85" zoomScaleSheetLayoutView="85" workbookViewId="0">
      <selection activeCell="C25" sqref="C25"/>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297" t="str">
        <f>'3.2 паспорт Техсостояние ЛЭП'!A5:AA5</f>
        <v>Год раскрытия информации: 2025 год</v>
      </c>
      <c r="B5" s="297"/>
      <c r="C5" s="297"/>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1" t="s">
        <v>9</v>
      </c>
      <c r="B7" s="301"/>
      <c r="C7" s="301"/>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1"/>
      <c r="B8" s="301"/>
      <c r="C8" s="301"/>
      <c r="D8" s="157"/>
      <c r="E8" s="157"/>
      <c r="F8" s="157"/>
      <c r="G8" s="157"/>
      <c r="H8" s="142"/>
      <c r="I8" s="142"/>
      <c r="J8" s="142"/>
      <c r="K8" s="142"/>
      <c r="L8" s="142"/>
      <c r="M8" s="142"/>
      <c r="N8" s="142"/>
      <c r="O8" s="142"/>
      <c r="P8" s="142"/>
      <c r="Q8" s="142"/>
      <c r="R8" s="142"/>
      <c r="S8" s="142"/>
      <c r="T8" s="142"/>
      <c r="U8" s="142"/>
    </row>
    <row r="9" spans="1:29" s="16" customFormat="1" ht="18.75" x14ac:dyDescent="0.2">
      <c r="A9" s="302" t="str">
        <f>'1. паспорт местоположение'!A8:C8</f>
        <v>ООО ХК "СДС-Энерго"</v>
      </c>
      <c r="B9" s="302"/>
      <c r="C9" s="302"/>
      <c r="D9" s="143"/>
      <c r="E9" s="143"/>
      <c r="F9" s="143"/>
      <c r="G9" s="143"/>
      <c r="H9" s="142"/>
      <c r="I9" s="142"/>
      <c r="J9" s="142"/>
      <c r="K9" s="142"/>
      <c r="L9" s="142"/>
      <c r="M9" s="142"/>
      <c r="N9" s="142"/>
      <c r="O9" s="142"/>
      <c r="P9" s="142"/>
      <c r="Q9" s="142"/>
      <c r="R9" s="142"/>
      <c r="S9" s="142"/>
      <c r="T9" s="142"/>
      <c r="U9" s="142"/>
    </row>
    <row r="10" spans="1:29" s="16" customFormat="1" ht="18.75" x14ac:dyDescent="0.2">
      <c r="A10" s="298" t="s">
        <v>8</v>
      </c>
      <c r="B10" s="298"/>
      <c r="C10" s="298"/>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1"/>
      <c r="B11" s="301"/>
      <c r="C11" s="301"/>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5"/>
      <c r="B12" s="301" t="str">
        <f>'1. паспорт местоположение'!B11</f>
        <v>O_1.1.1.3.4</v>
      </c>
      <c r="C12" s="301"/>
      <c r="D12" s="185"/>
      <c r="E12" s="185"/>
      <c r="F12" s="185"/>
      <c r="G12" s="185"/>
      <c r="H12" s="142"/>
      <c r="I12" s="142"/>
      <c r="J12" s="142"/>
      <c r="K12" s="142"/>
      <c r="L12" s="142"/>
      <c r="M12" s="142"/>
      <c r="N12" s="142"/>
      <c r="O12" s="142"/>
      <c r="P12" s="142"/>
      <c r="Q12" s="142"/>
      <c r="R12" s="142"/>
      <c r="S12" s="142"/>
      <c r="T12" s="142"/>
      <c r="U12" s="142"/>
    </row>
    <row r="13" spans="1:29" s="16" customFormat="1" ht="18.75" x14ac:dyDescent="0.2">
      <c r="A13" s="298" t="s">
        <v>7</v>
      </c>
      <c r="B13" s="298"/>
      <c r="C13" s="298"/>
      <c r="D13" s="185"/>
      <c r="E13" s="185"/>
      <c r="F13" s="185"/>
      <c r="G13" s="185"/>
      <c r="H13" s="142"/>
      <c r="I13" s="142"/>
      <c r="J13" s="142"/>
      <c r="K13" s="142"/>
      <c r="L13" s="142"/>
      <c r="M13" s="142"/>
      <c r="N13" s="142"/>
      <c r="O13" s="142"/>
      <c r="P13" s="142"/>
      <c r="Q13" s="142"/>
      <c r="R13" s="142"/>
      <c r="S13" s="142"/>
      <c r="T13" s="142"/>
      <c r="U13" s="142"/>
    </row>
    <row r="14" spans="1:29" s="158" customFormat="1" ht="15.75" customHeight="1" x14ac:dyDescent="0.2">
      <c r="A14" s="312"/>
      <c r="B14" s="312"/>
      <c r="C14" s="312"/>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02" t="str">
        <f>'1. паспорт местоположение'!A14:C14</f>
        <v>Строительство ВЛЗ-6кВ ф.26 ПС 110 кВ №37 до зем.уч-ка кадастр.номер 42:10:0201006:201 (ПИР-2024, СМР, ввод - 2025 г.)</v>
      </c>
      <c r="B15" s="302"/>
      <c r="C15" s="302"/>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298" t="s">
        <v>6</v>
      </c>
      <c r="B16" s="298"/>
      <c r="C16" s="298"/>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38"/>
      <c r="B17" s="338"/>
      <c r="C17" s="338"/>
      <c r="D17" s="146"/>
      <c r="E17" s="146"/>
      <c r="F17" s="146"/>
      <c r="G17" s="146"/>
      <c r="H17" s="146"/>
      <c r="I17" s="146"/>
      <c r="J17" s="146"/>
      <c r="K17" s="146"/>
      <c r="L17" s="146"/>
      <c r="M17" s="146"/>
      <c r="N17" s="146"/>
      <c r="O17" s="146"/>
      <c r="P17" s="146"/>
      <c r="Q17" s="146"/>
      <c r="R17" s="146"/>
    </row>
    <row r="18" spans="1:21" s="145" customFormat="1" ht="39" customHeight="1" x14ac:dyDescent="0.2">
      <c r="A18" s="299" t="s">
        <v>404</v>
      </c>
      <c r="B18" s="299"/>
      <c r="C18" s="299"/>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3"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80" t="s">
        <v>525</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281" t="s">
        <v>534</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80" t="s">
        <v>566</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8" t="s">
        <v>537</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8" t="s">
        <v>522</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503</v>
      </c>
      <c r="C28" s="249">
        <v>2024</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9">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8" t="s">
        <v>517</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C26" sqref="C26"/>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c r="T4" s="297"/>
      <c r="U4" s="297"/>
      <c r="V4" s="297"/>
      <c r="W4" s="297"/>
      <c r="X4" s="297"/>
      <c r="Y4" s="297"/>
      <c r="Z4" s="297"/>
    </row>
    <row r="6" spans="1:28" ht="18.75" x14ac:dyDescent="0.25">
      <c r="A6" s="311" t="s">
        <v>9</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101"/>
      <c r="AB6" s="101"/>
    </row>
    <row r="7" spans="1:28" ht="18.75" x14ac:dyDescent="0.25">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101"/>
      <c r="AB7" s="101"/>
    </row>
    <row r="8" spans="1:28" x14ac:dyDescent="0.25">
      <c r="A8" s="306" t="str">
        <f>'1. паспорт местоположение'!A8:C8</f>
        <v>ООО ХК "СДС-Энерго"</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102"/>
      <c r="AB8" s="102"/>
    </row>
    <row r="9" spans="1:28" ht="15.75" x14ac:dyDescent="0.25">
      <c r="A9" s="307" t="s">
        <v>8</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103"/>
      <c r="AB9" s="103"/>
    </row>
    <row r="10" spans="1:28" ht="18.75" x14ac:dyDescent="0.25">
      <c r="A10" s="311"/>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101"/>
      <c r="AB10" s="101"/>
    </row>
    <row r="11" spans="1:28" ht="18.75" x14ac:dyDescent="0.25">
      <c r="A11" s="186"/>
      <c r="B11" s="186"/>
      <c r="C11" s="186"/>
      <c r="D11" s="186"/>
      <c r="E11" s="186"/>
      <c r="F11" s="186"/>
      <c r="G11" s="186"/>
      <c r="H11" s="186"/>
      <c r="I11" s="186"/>
      <c r="J11" s="186"/>
      <c r="K11" s="186"/>
      <c r="L11" s="186" t="str">
        <f>'1. паспорт местоположение'!B11</f>
        <v>O_1.1.1.3.4</v>
      </c>
      <c r="M11" s="186"/>
      <c r="N11" s="186"/>
      <c r="O11" s="186"/>
      <c r="P11" s="186"/>
      <c r="Q11" s="186"/>
      <c r="R11" s="186"/>
      <c r="S11" s="186"/>
      <c r="T11" s="186"/>
      <c r="U11" s="186"/>
      <c r="V11" s="186"/>
      <c r="W11" s="186"/>
      <c r="X11" s="186"/>
      <c r="Y11" s="186"/>
      <c r="Z11" s="186"/>
      <c r="AA11" s="101"/>
      <c r="AB11" s="101"/>
    </row>
    <row r="12" spans="1:28" ht="18.75" x14ac:dyDescent="0.25">
      <c r="A12" s="311" t="s">
        <v>477</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101"/>
      <c r="AB12" s="101"/>
    </row>
    <row r="13" spans="1:28" ht="18.75" x14ac:dyDescent="0.25">
      <c r="A13" s="312"/>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11"/>
      <c r="AB13" s="11"/>
    </row>
    <row r="14" spans="1:28" x14ac:dyDescent="0.25">
      <c r="A14" s="306"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102"/>
      <c r="AB14" s="102"/>
    </row>
    <row r="15" spans="1:28" ht="15.75" x14ac:dyDescent="0.25">
      <c r="A15" s="307" t="s">
        <v>6</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103"/>
      <c r="AB15" s="103"/>
    </row>
    <row r="16" spans="1:28" x14ac:dyDescent="0.25">
      <c r="A16" s="339"/>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109"/>
      <c r="AB16" s="109"/>
    </row>
    <row r="17" spans="1:28" x14ac:dyDescent="0.25">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109"/>
      <c r="AB17" s="109"/>
    </row>
    <row r="18" spans="1:28" x14ac:dyDescent="0.25">
      <c r="A18" s="339"/>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109"/>
      <c r="AB18" s="109"/>
    </row>
    <row r="19" spans="1:28" x14ac:dyDescent="0.25">
      <c r="A19" s="339"/>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109"/>
      <c r="AB19" s="109"/>
    </row>
    <row r="20" spans="1:28" x14ac:dyDescent="0.25">
      <c r="A20" s="34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110"/>
      <c r="AB20" s="110"/>
    </row>
    <row r="21" spans="1:28" x14ac:dyDescent="0.25">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110"/>
      <c r="AB21" s="110"/>
    </row>
    <row r="22" spans="1:28" ht="19.5" customHeight="1" x14ac:dyDescent="0.25">
      <c r="A22" s="340" t="s">
        <v>431</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111"/>
      <c r="AB22" s="111"/>
    </row>
    <row r="23" spans="1:28" ht="32.25" customHeight="1" x14ac:dyDescent="0.25">
      <c r="A23" s="342" t="s">
        <v>297</v>
      </c>
      <c r="B23" s="343"/>
      <c r="C23" s="343"/>
      <c r="D23" s="343"/>
      <c r="E23" s="343"/>
      <c r="F23" s="343"/>
      <c r="G23" s="343"/>
      <c r="H23" s="343"/>
      <c r="I23" s="343"/>
      <c r="J23" s="343"/>
      <c r="K23" s="343"/>
      <c r="L23" s="344"/>
      <c r="M23" s="341" t="s">
        <v>298</v>
      </c>
      <c r="N23" s="341"/>
      <c r="O23" s="341"/>
      <c r="P23" s="341"/>
      <c r="Q23" s="341"/>
      <c r="R23" s="341"/>
      <c r="S23" s="341"/>
      <c r="T23" s="341"/>
      <c r="U23" s="341"/>
      <c r="V23" s="341"/>
      <c r="W23" s="341"/>
      <c r="X23" s="341"/>
      <c r="Y23" s="341"/>
      <c r="Z23" s="341"/>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2024</v>
      </c>
      <c r="B26" s="224" t="s">
        <v>538</v>
      </c>
      <c r="C26" s="179">
        <v>0</v>
      </c>
      <c r="D26" s="179">
        <v>0</v>
      </c>
      <c r="E26" s="179">
        <v>0</v>
      </c>
      <c r="F26" s="179">
        <v>0</v>
      </c>
      <c r="G26" s="179">
        <v>0</v>
      </c>
      <c r="H26" s="179">
        <v>0</v>
      </c>
      <c r="I26" s="179">
        <v>0</v>
      </c>
      <c r="J26" s="179">
        <v>0</v>
      </c>
      <c r="K26" s="180" t="s">
        <v>450</v>
      </c>
      <c r="L26" s="180" t="s">
        <v>450</v>
      </c>
      <c r="M26" s="180">
        <v>2026</v>
      </c>
      <c r="N26" s="180">
        <v>0</v>
      </c>
      <c r="O26" s="180">
        <v>0</v>
      </c>
      <c r="P26" s="180">
        <v>0</v>
      </c>
      <c r="Q26" s="180">
        <v>0</v>
      </c>
      <c r="R26" s="180">
        <v>0</v>
      </c>
      <c r="S26" s="180">
        <v>0</v>
      </c>
      <c r="T26" s="180">
        <v>0</v>
      </c>
      <c r="U26" s="180">
        <v>0</v>
      </c>
      <c r="V26" s="180">
        <v>0</v>
      </c>
      <c r="W26" s="180">
        <v>0</v>
      </c>
      <c r="X26" s="180">
        <v>0</v>
      </c>
      <c r="Y26" s="180">
        <v>0</v>
      </c>
      <c r="Z26" s="180" t="s">
        <v>450</v>
      </c>
    </row>
    <row r="30" spans="1:28" x14ac:dyDescent="0.25">
      <c r="A30" s="71"/>
    </row>
  </sheetData>
  <mergeCells count="19">
    <mergeCell ref="A22:Z22"/>
    <mergeCell ref="M23:Z23"/>
    <mergeCell ref="A23:L23"/>
    <mergeCell ref="A12:Z12"/>
    <mergeCell ref="A17:Z17"/>
    <mergeCell ref="A18:Z18"/>
    <mergeCell ref="A19:Z19"/>
    <mergeCell ref="A20:Z20"/>
    <mergeCell ref="A21:Z21"/>
    <mergeCell ref="A10:Z10"/>
    <mergeCell ref="A13:Z13"/>
    <mergeCell ref="A14:Z14"/>
    <mergeCell ref="A15:Z15"/>
    <mergeCell ref="A16:Z16"/>
    <mergeCell ref="A4:Z4"/>
    <mergeCell ref="A6:Z6"/>
    <mergeCell ref="A7:Z7"/>
    <mergeCell ref="A8:Z8"/>
    <mergeCell ref="A9:Z9"/>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11" t="s">
        <v>9</v>
      </c>
      <c r="B7" s="311"/>
      <c r="C7" s="311"/>
      <c r="D7" s="311"/>
      <c r="E7" s="311"/>
      <c r="F7" s="311"/>
      <c r="G7" s="311"/>
      <c r="H7" s="311"/>
      <c r="I7" s="311"/>
      <c r="J7" s="311"/>
      <c r="K7" s="311"/>
      <c r="L7" s="311"/>
      <c r="M7" s="311"/>
      <c r="N7" s="311"/>
      <c r="O7" s="311"/>
      <c r="P7" s="13"/>
      <c r="Q7" s="13"/>
      <c r="R7" s="13"/>
      <c r="S7" s="13"/>
      <c r="T7" s="13"/>
      <c r="U7" s="13"/>
      <c r="V7" s="13"/>
      <c r="W7" s="13"/>
      <c r="X7" s="13"/>
      <c r="Y7" s="13"/>
      <c r="Z7" s="13"/>
    </row>
    <row r="8" spans="1:28" s="12" customFormat="1" ht="18.75" x14ac:dyDescent="0.2">
      <c r="A8" s="311"/>
      <c r="B8" s="311"/>
      <c r="C8" s="311"/>
      <c r="D8" s="311"/>
      <c r="E8" s="311"/>
      <c r="F8" s="311"/>
      <c r="G8" s="311"/>
      <c r="H8" s="311"/>
      <c r="I8" s="311"/>
      <c r="J8" s="311"/>
      <c r="K8" s="311"/>
      <c r="L8" s="311"/>
      <c r="M8" s="311"/>
      <c r="N8" s="311"/>
      <c r="O8" s="311"/>
      <c r="P8" s="13"/>
      <c r="Q8" s="13"/>
      <c r="R8" s="13"/>
      <c r="S8" s="13"/>
      <c r="T8" s="13"/>
      <c r="U8" s="13"/>
      <c r="V8" s="13"/>
      <c r="W8" s="13"/>
      <c r="X8" s="13"/>
      <c r="Y8" s="13"/>
      <c r="Z8" s="13"/>
    </row>
    <row r="9" spans="1:28" s="12" customFormat="1" ht="18.75" x14ac:dyDescent="0.2">
      <c r="A9" s="306" t="str">
        <f>'1. паспорт местоположение'!A8:C8</f>
        <v>ООО ХК "СДС-Энерго"</v>
      </c>
      <c r="B9" s="306"/>
      <c r="C9" s="306"/>
      <c r="D9" s="306"/>
      <c r="E9" s="306"/>
      <c r="F9" s="306"/>
      <c r="G9" s="306"/>
      <c r="H9" s="306"/>
      <c r="I9" s="306"/>
      <c r="J9" s="306"/>
      <c r="K9" s="306"/>
      <c r="L9" s="306"/>
      <c r="M9" s="306"/>
      <c r="N9" s="306"/>
      <c r="O9" s="306"/>
      <c r="P9" s="13"/>
      <c r="Q9" s="13"/>
      <c r="R9" s="13"/>
      <c r="S9" s="13"/>
      <c r="T9" s="13"/>
      <c r="U9" s="13"/>
      <c r="V9" s="13"/>
      <c r="W9" s="13"/>
      <c r="X9" s="13"/>
      <c r="Y9" s="13"/>
      <c r="Z9" s="13"/>
    </row>
    <row r="10" spans="1:28" s="12" customFormat="1" ht="18.75" x14ac:dyDescent="0.2">
      <c r="A10" s="307" t="s">
        <v>8</v>
      </c>
      <c r="B10" s="307"/>
      <c r="C10" s="307"/>
      <c r="D10" s="307"/>
      <c r="E10" s="307"/>
      <c r="F10" s="307"/>
      <c r="G10" s="307"/>
      <c r="H10" s="307"/>
      <c r="I10" s="307"/>
      <c r="J10" s="307"/>
      <c r="K10" s="307"/>
      <c r="L10" s="307"/>
      <c r="M10" s="307"/>
      <c r="N10" s="307"/>
      <c r="O10" s="307"/>
      <c r="P10" s="13"/>
      <c r="Q10" s="13"/>
      <c r="R10" s="13"/>
      <c r="S10" s="13"/>
      <c r="T10" s="13"/>
      <c r="U10" s="13"/>
      <c r="V10" s="13"/>
      <c r="W10" s="13"/>
      <c r="X10" s="13"/>
      <c r="Y10" s="13"/>
      <c r="Z10" s="13"/>
    </row>
    <row r="11" spans="1:28" s="12" customFormat="1" ht="18.75" x14ac:dyDescent="0.2">
      <c r="A11" s="311"/>
      <c r="B11" s="311"/>
      <c r="C11" s="311"/>
      <c r="D11" s="311"/>
      <c r="E11" s="311"/>
      <c r="F11" s="311"/>
      <c r="G11" s="311"/>
      <c r="H11" s="311"/>
      <c r="I11" s="311"/>
      <c r="J11" s="311"/>
      <c r="K11" s="311"/>
      <c r="L11" s="311"/>
      <c r="M11" s="311"/>
      <c r="N11" s="311"/>
      <c r="O11" s="311"/>
      <c r="P11" s="13"/>
      <c r="Q11" s="13"/>
      <c r="R11" s="13"/>
      <c r="S11" s="13"/>
      <c r="T11" s="13"/>
      <c r="U11" s="13"/>
      <c r="V11" s="13"/>
      <c r="W11" s="13"/>
      <c r="X11" s="13"/>
      <c r="Y11" s="13"/>
      <c r="Z11" s="13"/>
    </row>
    <row r="12" spans="1:28" s="12" customFormat="1" ht="18.75" x14ac:dyDescent="0.2">
      <c r="A12" s="306" t="str">
        <f>'1. паспорт местоположение'!B11</f>
        <v>O_1.1.1.3.4</v>
      </c>
      <c r="B12" s="306"/>
      <c r="C12" s="306"/>
      <c r="D12" s="306"/>
      <c r="E12" s="306"/>
      <c r="F12" s="306"/>
      <c r="G12" s="306"/>
      <c r="H12" s="306"/>
      <c r="I12" s="306"/>
      <c r="J12" s="306"/>
      <c r="K12" s="306"/>
      <c r="L12" s="306"/>
      <c r="M12" s="306"/>
      <c r="N12" s="306"/>
      <c r="O12" s="306"/>
      <c r="P12" s="13"/>
      <c r="Q12" s="13"/>
      <c r="R12" s="13"/>
      <c r="S12" s="13"/>
      <c r="T12" s="13"/>
      <c r="U12" s="13"/>
      <c r="V12" s="13"/>
      <c r="W12" s="13"/>
      <c r="X12" s="13"/>
      <c r="Y12" s="13"/>
      <c r="Z12" s="13"/>
    </row>
    <row r="13" spans="1:28" s="12" customFormat="1" ht="18.75" x14ac:dyDescent="0.2">
      <c r="A13" s="307" t="s">
        <v>7</v>
      </c>
      <c r="B13" s="307"/>
      <c r="C13" s="307"/>
      <c r="D13" s="307"/>
      <c r="E13" s="307"/>
      <c r="F13" s="307"/>
      <c r="G13" s="307"/>
      <c r="H13" s="307"/>
      <c r="I13" s="307"/>
      <c r="J13" s="307"/>
      <c r="K13" s="307"/>
      <c r="L13" s="307"/>
      <c r="M13" s="307"/>
      <c r="N13" s="307"/>
      <c r="O13" s="307"/>
      <c r="P13" s="13"/>
      <c r="Q13" s="13"/>
      <c r="R13" s="13"/>
      <c r="S13" s="13"/>
      <c r="T13" s="13"/>
      <c r="U13" s="13"/>
      <c r="V13" s="13"/>
      <c r="W13" s="13"/>
      <c r="X13" s="13"/>
      <c r="Y13" s="13"/>
      <c r="Z13" s="13"/>
    </row>
    <row r="14" spans="1:28" s="9" customFormat="1" ht="15.75" customHeight="1" x14ac:dyDescent="0.2">
      <c r="A14" s="312"/>
      <c r="B14" s="312"/>
      <c r="C14" s="312"/>
      <c r="D14" s="312"/>
      <c r="E14" s="312"/>
      <c r="F14" s="312"/>
      <c r="G14" s="312"/>
      <c r="H14" s="312"/>
      <c r="I14" s="312"/>
      <c r="J14" s="312"/>
      <c r="K14" s="312"/>
      <c r="L14" s="312"/>
      <c r="M14" s="312"/>
      <c r="N14" s="312"/>
      <c r="O14" s="312"/>
      <c r="P14" s="10"/>
      <c r="Q14" s="10"/>
      <c r="R14" s="10"/>
      <c r="S14" s="10"/>
      <c r="T14" s="10"/>
      <c r="U14" s="10"/>
      <c r="V14" s="10"/>
      <c r="W14" s="10"/>
      <c r="X14" s="10"/>
      <c r="Y14" s="10"/>
      <c r="Z14" s="10"/>
    </row>
    <row r="15" spans="1:28" s="3" customFormat="1" ht="12" x14ac:dyDescent="0.2">
      <c r="A15" s="306" t="str">
        <f>'1. паспорт местоположение'!A14:C14</f>
        <v>Строительство ВЛЗ-6кВ ф.26 ПС 110 кВ №37 до зем.уч-ка кадастр.номер 42:10:0201006:201 (ПИР-2024, СМР, ввод - 2025 г.)</v>
      </c>
      <c r="B15" s="306"/>
      <c r="C15" s="306"/>
      <c r="D15" s="306"/>
      <c r="E15" s="306"/>
      <c r="F15" s="306"/>
      <c r="G15" s="306"/>
      <c r="H15" s="306"/>
      <c r="I15" s="306"/>
      <c r="J15" s="306"/>
      <c r="K15" s="306"/>
      <c r="L15" s="306"/>
      <c r="M15" s="306"/>
      <c r="N15" s="306"/>
      <c r="O15" s="306"/>
      <c r="P15" s="8"/>
      <c r="Q15" s="8"/>
      <c r="R15" s="8"/>
      <c r="S15" s="8"/>
      <c r="T15" s="8"/>
      <c r="U15" s="8"/>
      <c r="V15" s="8"/>
      <c r="W15" s="8"/>
      <c r="X15" s="8"/>
      <c r="Y15" s="8"/>
      <c r="Z15" s="8"/>
    </row>
    <row r="16" spans="1:28" s="3" customFormat="1" ht="15" customHeight="1" x14ac:dyDescent="0.2">
      <c r="A16" s="307" t="s">
        <v>6</v>
      </c>
      <c r="B16" s="307"/>
      <c r="C16" s="307"/>
      <c r="D16" s="307"/>
      <c r="E16" s="307"/>
      <c r="F16" s="307"/>
      <c r="G16" s="307"/>
      <c r="H16" s="307"/>
      <c r="I16" s="307"/>
      <c r="J16" s="307"/>
      <c r="K16" s="307"/>
      <c r="L16" s="307"/>
      <c r="M16" s="307"/>
      <c r="N16" s="307"/>
      <c r="O16" s="307"/>
      <c r="P16" s="6"/>
      <c r="Q16" s="6"/>
      <c r="R16" s="6"/>
      <c r="S16" s="6"/>
      <c r="T16" s="6"/>
      <c r="U16" s="6"/>
      <c r="V16" s="6"/>
      <c r="W16" s="6"/>
      <c r="X16" s="6"/>
      <c r="Y16" s="6"/>
      <c r="Z16" s="6"/>
    </row>
    <row r="17" spans="1:26" s="3" customFormat="1" ht="15" customHeight="1" x14ac:dyDescent="0.2">
      <c r="A17" s="308"/>
      <c r="B17" s="308"/>
      <c r="C17" s="308"/>
      <c r="D17" s="308"/>
      <c r="E17" s="308"/>
      <c r="F17" s="308"/>
      <c r="G17" s="308"/>
      <c r="H17" s="308"/>
      <c r="I17" s="308"/>
      <c r="J17" s="308"/>
      <c r="K17" s="308"/>
      <c r="L17" s="308"/>
      <c r="M17" s="308"/>
      <c r="N17" s="308"/>
      <c r="O17" s="308"/>
      <c r="P17" s="4"/>
      <c r="Q17" s="4"/>
      <c r="R17" s="4"/>
      <c r="S17" s="4"/>
      <c r="T17" s="4"/>
      <c r="U17" s="4"/>
      <c r="V17" s="4"/>
      <c r="W17" s="4"/>
    </row>
    <row r="18" spans="1:26" s="3" customFormat="1" ht="91.5" customHeight="1" x14ac:dyDescent="0.2">
      <c r="A18" s="349" t="s">
        <v>409</v>
      </c>
      <c r="B18" s="349"/>
      <c r="C18" s="349"/>
      <c r="D18" s="349"/>
      <c r="E18" s="349"/>
      <c r="F18" s="349"/>
      <c r="G18" s="349"/>
      <c r="H18" s="349"/>
      <c r="I18" s="349"/>
      <c r="J18" s="349"/>
      <c r="K18" s="349"/>
      <c r="L18" s="349"/>
      <c r="M18" s="349"/>
      <c r="N18" s="349"/>
      <c r="O18" s="349"/>
      <c r="P18" s="7"/>
      <c r="Q18" s="7"/>
      <c r="R18" s="7"/>
      <c r="S18" s="7"/>
      <c r="T18" s="7"/>
      <c r="U18" s="7"/>
      <c r="V18" s="7"/>
      <c r="W18" s="7"/>
      <c r="X18" s="7"/>
      <c r="Y18" s="7"/>
      <c r="Z18" s="7"/>
    </row>
    <row r="19" spans="1:26" s="3" customFormat="1" ht="78" customHeight="1" x14ac:dyDescent="0.2">
      <c r="A19" s="313" t="s">
        <v>5</v>
      </c>
      <c r="B19" s="313" t="s">
        <v>81</v>
      </c>
      <c r="C19" s="313" t="s">
        <v>80</v>
      </c>
      <c r="D19" s="313" t="s">
        <v>69</v>
      </c>
      <c r="E19" s="346" t="s">
        <v>79</v>
      </c>
      <c r="F19" s="347"/>
      <c r="G19" s="347"/>
      <c r="H19" s="347"/>
      <c r="I19" s="348"/>
      <c r="J19" s="313" t="s">
        <v>78</v>
      </c>
      <c r="K19" s="313"/>
      <c r="L19" s="313"/>
      <c r="M19" s="313"/>
      <c r="N19" s="313"/>
      <c r="O19" s="313"/>
      <c r="P19" s="4"/>
      <c r="Q19" s="4"/>
      <c r="R19" s="4"/>
      <c r="S19" s="4"/>
      <c r="T19" s="4"/>
      <c r="U19" s="4"/>
      <c r="V19" s="4"/>
      <c r="W19" s="4"/>
    </row>
    <row r="20" spans="1:26" s="3" customFormat="1" ht="92.25" customHeight="1" x14ac:dyDescent="0.2">
      <c r="A20" s="313"/>
      <c r="B20" s="313"/>
      <c r="C20" s="313"/>
      <c r="D20" s="313"/>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4"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8"/>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row>
    <row r="6" spans="1:43" s="12" customFormat="1" ht="7.5" customHeight="1" x14ac:dyDescent="0.3">
      <c r="A6" s="17"/>
      <c r="I6" s="16"/>
      <c r="J6" s="16"/>
      <c r="K6" s="15"/>
    </row>
    <row r="7" spans="1:43" s="12" customFormat="1" ht="18.75" x14ac:dyDescent="0.2">
      <c r="A7" s="311" t="s">
        <v>9</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row>
    <row r="8" spans="1:43" s="12" customFormat="1" ht="18.75" customHeight="1" x14ac:dyDescent="0.2">
      <c r="A8" s="306" t="str">
        <f>'1. паспорт местоположение'!A8:C8</f>
        <v>ООО ХК "СДС-Энерго"</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row>
    <row r="9" spans="1:43" s="12" customFormat="1" ht="12" customHeight="1" x14ac:dyDescent="0.2">
      <c r="A9" s="373" t="s">
        <v>8</v>
      </c>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row>
    <row r="10" spans="1:43" s="12" customFormat="1" ht="9" customHeight="1" x14ac:dyDescent="0.2">
      <c r="A10" s="194"/>
      <c r="B10" s="194"/>
      <c r="C10" s="194"/>
      <c r="D10" s="194"/>
      <c r="E10" s="194"/>
      <c r="F10" s="194"/>
      <c r="G10" s="194"/>
      <c r="H10" s="194"/>
      <c r="I10" s="194"/>
      <c r="J10" s="194"/>
      <c r="K10" s="194"/>
      <c r="L10" s="101"/>
      <c r="M10" s="101"/>
      <c r="N10" s="101"/>
      <c r="O10" s="101"/>
      <c r="P10" s="101"/>
      <c r="Q10" s="101"/>
      <c r="R10" s="101"/>
      <c r="S10" s="101"/>
      <c r="T10" s="101"/>
      <c r="U10" s="101"/>
      <c r="V10" s="101"/>
      <c r="W10" s="101"/>
      <c r="X10" s="101"/>
      <c r="Y10" s="101"/>
    </row>
    <row r="11" spans="1:43" s="12" customFormat="1" ht="18.75" customHeight="1" x14ac:dyDescent="0.2">
      <c r="A11" s="306" t="str">
        <f>'1. паспорт местоположение'!B11</f>
        <v>O_1.1.1.3.4</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row>
    <row r="12" spans="1:43" s="12" customFormat="1" ht="12" customHeight="1" x14ac:dyDescent="0.2">
      <c r="A12" s="373" t="s">
        <v>7</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row>
    <row r="13" spans="1:43" s="9" customFormat="1" ht="6.75" customHeight="1" x14ac:dyDescent="0.2">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43" s="3" customFormat="1" ht="30" customHeight="1" x14ac:dyDescent="0.2">
      <c r="A14" s="374"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row>
    <row r="15" spans="1:43" s="3" customFormat="1" ht="12" customHeight="1" x14ac:dyDescent="0.2">
      <c r="A15" s="373" t="s">
        <v>6</v>
      </c>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row>
    <row r="16" spans="1:43" s="3" customFormat="1" ht="6.7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row>
    <row r="17" spans="1:44" s="3" customFormat="1" ht="15" customHeight="1" x14ac:dyDescent="0.2">
      <c r="A17" s="317" t="s">
        <v>410</v>
      </c>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row>
    <row r="18" spans="1:44" ht="11.25" customHeight="1" x14ac:dyDescent="0.25">
      <c r="AN18" s="86"/>
      <c r="AO18" s="86"/>
      <c r="AP18" s="86"/>
      <c r="AQ18" s="31"/>
    </row>
    <row r="19" spans="1:44" ht="14.25" customHeight="1" thickBot="1" x14ac:dyDescent="0.3">
      <c r="A19" s="362" t="s">
        <v>286</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t="s">
        <v>1</v>
      </c>
      <c r="AL19" s="362"/>
      <c r="AM19" s="74"/>
      <c r="AN19" s="85"/>
      <c r="AO19" s="85"/>
      <c r="AP19" s="85"/>
      <c r="AQ19" s="85"/>
    </row>
    <row r="20" spans="1:44" ht="12.75" customHeight="1" x14ac:dyDescent="0.25">
      <c r="A20" s="363" t="s">
        <v>511</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5">
        <f>'6.2. Паспорт фин осв ввод'!D29</f>
        <v>33.345011</v>
      </c>
      <c r="AL20" s="365"/>
      <c r="AM20" s="75"/>
      <c r="AN20" s="384" t="s">
        <v>285</v>
      </c>
      <c r="AO20" s="384"/>
      <c r="AP20" s="384"/>
      <c r="AQ20" s="385"/>
      <c r="AR20" s="385"/>
    </row>
    <row r="21" spans="1:44" ht="17.25" customHeight="1" x14ac:dyDescent="0.25">
      <c r="A21" s="366" t="s">
        <v>480</v>
      </c>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57" t="s">
        <v>450</v>
      </c>
      <c r="AL21" s="357"/>
      <c r="AM21" s="75"/>
      <c r="AN21" s="359" t="s">
        <v>284</v>
      </c>
      <c r="AO21" s="360"/>
      <c r="AP21" s="361"/>
      <c r="AQ21" s="355"/>
      <c r="AR21" s="386"/>
    </row>
    <row r="22" spans="1:44" ht="29.25" customHeight="1" x14ac:dyDescent="0.25">
      <c r="A22" s="366" t="s">
        <v>283</v>
      </c>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57" t="s">
        <v>450</v>
      </c>
      <c r="AL22" s="357"/>
      <c r="AM22" s="75"/>
      <c r="AN22" s="359" t="s">
        <v>282</v>
      </c>
      <c r="AO22" s="360"/>
      <c r="AP22" s="361"/>
      <c r="AQ22" s="355"/>
      <c r="AR22" s="386"/>
    </row>
    <row r="23" spans="1:44" ht="24.75" customHeight="1" thickBot="1" x14ac:dyDescent="0.3">
      <c r="A23" s="378" t="s">
        <v>281</v>
      </c>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80"/>
      <c r="AK23" s="357" t="s">
        <v>450</v>
      </c>
      <c r="AL23" s="357"/>
      <c r="AM23" s="75"/>
      <c r="AN23" s="381" t="s">
        <v>280</v>
      </c>
      <c r="AO23" s="382"/>
      <c r="AP23" s="383"/>
      <c r="AQ23" s="355"/>
      <c r="AR23" s="386"/>
    </row>
    <row r="24" spans="1:44" ht="17.25" customHeight="1" x14ac:dyDescent="0.25">
      <c r="A24" s="375" t="s">
        <v>481</v>
      </c>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7"/>
      <c r="AK24" s="357" t="s">
        <v>450</v>
      </c>
      <c r="AL24" s="357"/>
      <c r="AM24" s="75"/>
      <c r="AN24" s="370"/>
      <c r="AO24" s="371"/>
      <c r="AP24" s="371"/>
      <c r="AQ24" s="355"/>
      <c r="AR24" s="356"/>
    </row>
    <row r="25" spans="1:44" ht="17.25" customHeight="1" x14ac:dyDescent="0.25">
      <c r="A25" s="366" t="s">
        <v>279</v>
      </c>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57" t="s">
        <v>450</v>
      </c>
      <c r="AL25" s="357"/>
      <c r="AM25" s="75"/>
    </row>
    <row r="26" spans="1:44" ht="17.25" customHeight="1" x14ac:dyDescent="0.25">
      <c r="A26" s="366" t="s">
        <v>278</v>
      </c>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57" t="s">
        <v>450</v>
      </c>
      <c r="AL26" s="357"/>
      <c r="AM26" s="75"/>
      <c r="AN26" s="75"/>
      <c r="AO26" s="203"/>
      <c r="AP26" s="203"/>
      <c r="AQ26" s="203"/>
      <c r="AR26" s="203"/>
    </row>
    <row r="27" spans="1:44" ht="17.25" customHeight="1" x14ac:dyDescent="0.25">
      <c r="A27" s="366" t="s">
        <v>482</v>
      </c>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57" t="s">
        <v>450</v>
      </c>
      <c r="AL27" s="357"/>
      <c r="AM27" s="75"/>
      <c r="AN27" s="75"/>
      <c r="AO27" s="75"/>
      <c r="AP27" s="75"/>
      <c r="AQ27" s="75"/>
      <c r="AR27" s="75"/>
    </row>
    <row r="28" spans="1:44" ht="17.25" customHeight="1" x14ac:dyDescent="0.25">
      <c r="A28" s="366" t="s">
        <v>277</v>
      </c>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57" t="s">
        <v>450</v>
      </c>
      <c r="AL28" s="357"/>
      <c r="AM28" s="75"/>
      <c r="AN28" s="75"/>
      <c r="AO28" s="75"/>
      <c r="AP28" s="75"/>
      <c r="AQ28" s="75"/>
      <c r="AR28" s="75"/>
    </row>
    <row r="29" spans="1:44" ht="17.25" customHeight="1" x14ac:dyDescent="0.25">
      <c r="A29" s="366" t="s">
        <v>276</v>
      </c>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57" t="s">
        <v>450</v>
      </c>
      <c r="AL29" s="357"/>
      <c r="AM29" s="75"/>
      <c r="AN29" s="75"/>
      <c r="AO29" s="75"/>
      <c r="AP29" s="75"/>
      <c r="AQ29" s="75"/>
      <c r="AR29" s="75"/>
    </row>
    <row r="30" spans="1:44" ht="8.25" customHeight="1" x14ac:dyDescent="0.25">
      <c r="A30" s="366"/>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57" t="s">
        <v>450</v>
      </c>
      <c r="AL30" s="357"/>
      <c r="AM30" s="75"/>
      <c r="AN30" s="75"/>
      <c r="AO30" s="75"/>
      <c r="AP30" s="75"/>
      <c r="AQ30" s="75"/>
      <c r="AR30" s="75"/>
    </row>
    <row r="31" spans="1:44" ht="14.25" customHeight="1" thickBot="1" x14ac:dyDescent="0.3">
      <c r="A31" s="368" t="s">
        <v>242</v>
      </c>
      <c r="B31" s="369"/>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57" t="s">
        <v>450</v>
      </c>
      <c r="AL31" s="357"/>
      <c r="AM31" s="75"/>
      <c r="AN31" s="75"/>
      <c r="AO31" s="75"/>
      <c r="AP31" s="75"/>
      <c r="AQ31" s="75"/>
      <c r="AR31" s="75"/>
    </row>
    <row r="32" spans="1:44" ht="10.5" customHeight="1" x14ac:dyDescent="0.25">
      <c r="A32" s="363"/>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57" t="s">
        <v>450</v>
      </c>
      <c r="AL32" s="357"/>
      <c r="AM32" s="75"/>
      <c r="AN32" s="75"/>
      <c r="AO32" s="75"/>
      <c r="AP32" s="75"/>
      <c r="AQ32" s="75"/>
      <c r="AR32" s="75"/>
    </row>
    <row r="33" spans="1:44" ht="17.25" customHeight="1" x14ac:dyDescent="0.25">
      <c r="A33" s="366" t="s">
        <v>275</v>
      </c>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57" t="s">
        <v>450</v>
      </c>
      <c r="AL33" s="357"/>
      <c r="AM33" s="75"/>
      <c r="AN33" s="75"/>
      <c r="AO33" s="75"/>
      <c r="AP33" s="75"/>
      <c r="AQ33" s="75"/>
      <c r="AR33" s="75"/>
    </row>
    <row r="34" spans="1:44" ht="17.25" customHeight="1" thickBot="1" x14ac:dyDescent="0.3">
      <c r="A34" s="368" t="s">
        <v>274</v>
      </c>
      <c r="B34" s="369"/>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57" t="s">
        <v>450</v>
      </c>
      <c r="AL34" s="357"/>
      <c r="AM34" s="75"/>
      <c r="AN34" s="75"/>
      <c r="AO34" s="75"/>
      <c r="AP34" s="75"/>
      <c r="AQ34" s="75"/>
      <c r="AR34" s="75"/>
    </row>
    <row r="35" spans="1:44" ht="17.25" customHeight="1" x14ac:dyDescent="0.25">
      <c r="A35" s="363" t="s">
        <v>273</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57" t="s">
        <v>450</v>
      </c>
      <c r="AL35" s="357"/>
      <c r="AM35" s="75"/>
      <c r="AN35" s="75"/>
      <c r="AO35" s="75"/>
      <c r="AP35" s="75"/>
      <c r="AQ35" s="75"/>
      <c r="AR35" s="75"/>
    </row>
    <row r="36" spans="1:44" ht="17.25" customHeight="1" x14ac:dyDescent="0.25">
      <c r="A36" s="366" t="s">
        <v>272</v>
      </c>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57" t="s">
        <v>450</v>
      </c>
      <c r="AL36" s="357"/>
      <c r="AM36" s="75"/>
      <c r="AN36" s="75"/>
      <c r="AO36" s="75"/>
      <c r="AP36" s="75"/>
      <c r="AQ36" s="75"/>
      <c r="AR36" s="75"/>
    </row>
    <row r="37" spans="1:44" ht="17.25" customHeight="1" x14ac:dyDescent="0.25">
      <c r="A37" s="366" t="s">
        <v>271</v>
      </c>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57" t="s">
        <v>450</v>
      </c>
      <c r="AL37" s="357"/>
      <c r="AM37" s="75"/>
      <c r="AN37" s="75"/>
      <c r="AO37" s="75"/>
      <c r="AP37" s="75"/>
      <c r="AQ37" s="75"/>
      <c r="AR37" s="75"/>
    </row>
    <row r="38" spans="1:44" ht="12" customHeight="1" x14ac:dyDescent="0.25">
      <c r="A38" s="366" t="s">
        <v>270</v>
      </c>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57" t="s">
        <v>450</v>
      </c>
      <c r="AL38" s="357"/>
      <c r="AM38" s="75"/>
      <c r="AN38" s="75"/>
      <c r="AO38" s="75"/>
      <c r="AP38" s="75"/>
      <c r="AQ38" s="75"/>
      <c r="AR38" s="75"/>
    </row>
    <row r="39" spans="1:44" ht="15" customHeight="1" x14ac:dyDescent="0.25">
      <c r="A39" s="366" t="s">
        <v>269</v>
      </c>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57" t="s">
        <v>450</v>
      </c>
      <c r="AL39" s="357"/>
      <c r="AM39" s="75"/>
      <c r="AN39" s="75"/>
      <c r="AO39" s="75"/>
      <c r="AP39" s="75"/>
      <c r="AQ39" s="75"/>
      <c r="AR39" s="75"/>
    </row>
    <row r="40" spans="1:44" ht="12.75" customHeight="1" x14ac:dyDescent="0.25">
      <c r="A40" s="366" t="s">
        <v>268</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57" t="s">
        <v>450</v>
      </c>
      <c r="AL40" s="357"/>
      <c r="AM40" s="75"/>
      <c r="AN40" s="75"/>
      <c r="AO40" s="75"/>
      <c r="AP40" s="75"/>
      <c r="AQ40" s="75"/>
      <c r="AR40" s="75"/>
    </row>
    <row r="41" spans="1:44" ht="17.25" customHeight="1" thickBot="1" x14ac:dyDescent="0.3">
      <c r="A41" s="387" t="s">
        <v>267</v>
      </c>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57" t="s">
        <v>450</v>
      </c>
      <c r="AL41" s="357"/>
      <c r="AM41" s="75"/>
      <c r="AN41" s="75"/>
      <c r="AO41" s="75"/>
      <c r="AP41" s="75"/>
      <c r="AQ41" s="75"/>
      <c r="AR41" s="75"/>
    </row>
    <row r="42" spans="1:44" ht="37.5" customHeight="1" x14ac:dyDescent="0.25">
      <c r="A42" s="389" t="s">
        <v>266</v>
      </c>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1"/>
      <c r="AK42" s="392" t="s">
        <v>4</v>
      </c>
      <c r="AL42" s="392"/>
      <c r="AM42" s="354" t="s">
        <v>247</v>
      </c>
      <c r="AN42" s="354"/>
      <c r="AO42" s="196" t="s">
        <v>246</v>
      </c>
      <c r="AP42" s="196" t="s">
        <v>485</v>
      </c>
      <c r="AQ42" s="80"/>
    </row>
    <row r="43" spans="1:44" ht="12" customHeight="1" x14ac:dyDescent="0.25">
      <c r="A43" s="366" t="s">
        <v>265</v>
      </c>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57" t="s">
        <v>450</v>
      </c>
      <c r="AL43" s="357"/>
      <c r="AM43" s="357" t="s">
        <v>450</v>
      </c>
      <c r="AN43" s="357"/>
      <c r="AO43" s="200" t="s">
        <v>450</v>
      </c>
      <c r="AP43" s="200" t="s">
        <v>450</v>
      </c>
      <c r="AQ43" s="80"/>
    </row>
    <row r="44" spans="1:44" ht="12" customHeight="1" x14ac:dyDescent="0.25">
      <c r="A44" s="366" t="s">
        <v>264</v>
      </c>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57" t="s">
        <v>450</v>
      </c>
      <c r="AL44" s="357"/>
      <c r="AM44" s="357" t="s">
        <v>450</v>
      </c>
      <c r="AN44" s="357"/>
      <c r="AO44" s="200" t="s">
        <v>450</v>
      </c>
      <c r="AP44" s="200" t="s">
        <v>450</v>
      </c>
      <c r="AQ44" s="80"/>
    </row>
    <row r="45" spans="1:44" ht="12" customHeight="1" thickBot="1" x14ac:dyDescent="0.3">
      <c r="A45" s="368" t="s">
        <v>263</v>
      </c>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57" t="s">
        <v>450</v>
      </c>
      <c r="AL45" s="357"/>
      <c r="AM45" s="357" t="s">
        <v>450</v>
      </c>
      <c r="AN45" s="357"/>
      <c r="AO45" s="200" t="s">
        <v>450</v>
      </c>
      <c r="AP45" s="200"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4"/>
      <c r="AN46" s="204"/>
      <c r="AO46" s="205"/>
      <c r="AP46" s="205"/>
      <c r="AQ46" s="206"/>
    </row>
    <row r="47" spans="1:44" ht="44.25" customHeight="1" x14ac:dyDescent="0.25">
      <c r="A47" s="393" t="s">
        <v>262</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54" t="s">
        <v>4</v>
      </c>
      <c r="AL47" s="354"/>
      <c r="AM47" s="354" t="s">
        <v>247</v>
      </c>
      <c r="AN47" s="354"/>
      <c r="AO47" s="196" t="s">
        <v>246</v>
      </c>
      <c r="AP47" s="196" t="s">
        <v>485</v>
      </c>
      <c r="AQ47" s="80"/>
    </row>
    <row r="48" spans="1:44" ht="11.25" customHeight="1" x14ac:dyDescent="0.25">
      <c r="A48" s="395" t="s">
        <v>261</v>
      </c>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57" t="s">
        <v>450</v>
      </c>
      <c r="AL48" s="357"/>
      <c r="AM48" s="357" t="s">
        <v>450</v>
      </c>
      <c r="AN48" s="357"/>
      <c r="AO48" s="200" t="s">
        <v>450</v>
      </c>
      <c r="AP48" s="200" t="s">
        <v>450</v>
      </c>
      <c r="AQ48" s="80"/>
    </row>
    <row r="49" spans="1:43" ht="12" customHeight="1" x14ac:dyDescent="0.25">
      <c r="A49" s="366" t="s">
        <v>260</v>
      </c>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57" t="s">
        <v>450</v>
      </c>
      <c r="AL49" s="357"/>
      <c r="AM49" s="357" t="s">
        <v>450</v>
      </c>
      <c r="AN49" s="357"/>
      <c r="AO49" s="200" t="s">
        <v>450</v>
      </c>
      <c r="AP49" s="200" t="s">
        <v>450</v>
      </c>
      <c r="AQ49" s="80"/>
    </row>
    <row r="50" spans="1:43" ht="12" customHeight="1" x14ac:dyDescent="0.25">
      <c r="A50" s="366" t="s">
        <v>259</v>
      </c>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57" t="s">
        <v>450</v>
      </c>
      <c r="AL50" s="357"/>
      <c r="AM50" s="357" t="s">
        <v>450</v>
      </c>
      <c r="AN50" s="357"/>
      <c r="AO50" s="200" t="s">
        <v>450</v>
      </c>
      <c r="AP50" s="200" t="s">
        <v>450</v>
      </c>
      <c r="AQ50" s="80"/>
    </row>
    <row r="51" spans="1:43" ht="12" customHeight="1" thickBot="1" x14ac:dyDescent="0.3">
      <c r="A51" s="368" t="s">
        <v>258</v>
      </c>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72" t="s">
        <v>450</v>
      </c>
      <c r="AL51" s="372"/>
      <c r="AM51" s="372" t="s">
        <v>450</v>
      </c>
      <c r="AN51" s="372"/>
      <c r="AO51" s="202" t="s">
        <v>450</v>
      </c>
      <c r="AP51" s="202"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7"/>
      <c r="AP52" s="207"/>
      <c r="AQ52" s="74"/>
    </row>
    <row r="53" spans="1:43" ht="40.5" customHeight="1" x14ac:dyDescent="0.25">
      <c r="A53" s="393" t="s">
        <v>257</v>
      </c>
      <c r="B53" s="394"/>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54" t="s">
        <v>4</v>
      </c>
      <c r="AL53" s="354"/>
      <c r="AM53" s="354" t="s">
        <v>247</v>
      </c>
      <c r="AN53" s="354"/>
      <c r="AO53" s="196" t="s">
        <v>246</v>
      </c>
      <c r="AP53" s="196" t="s">
        <v>485</v>
      </c>
      <c r="AQ53" s="80"/>
    </row>
    <row r="54" spans="1:43" ht="12.75" customHeight="1" x14ac:dyDescent="0.25">
      <c r="A54" s="397" t="s">
        <v>256</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53" t="s">
        <v>450</v>
      </c>
      <c r="AL54" s="353"/>
      <c r="AM54" s="353" t="s">
        <v>450</v>
      </c>
      <c r="AN54" s="353"/>
      <c r="AO54" s="201" t="s">
        <v>450</v>
      </c>
      <c r="AP54" s="201" t="s">
        <v>450</v>
      </c>
      <c r="AQ54" s="208"/>
    </row>
    <row r="55" spans="1:43" ht="12" customHeight="1" x14ac:dyDescent="0.25">
      <c r="A55" s="366" t="s">
        <v>255</v>
      </c>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53" t="s">
        <v>450</v>
      </c>
      <c r="AL55" s="353"/>
      <c r="AM55" s="353" t="s">
        <v>450</v>
      </c>
      <c r="AN55" s="353"/>
      <c r="AO55" s="201" t="s">
        <v>450</v>
      </c>
      <c r="AP55" s="201" t="s">
        <v>450</v>
      </c>
      <c r="AQ55" s="80"/>
    </row>
    <row r="56" spans="1:43" ht="12" customHeight="1" x14ac:dyDescent="0.25">
      <c r="A56" s="366" t="s">
        <v>254</v>
      </c>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53" t="s">
        <v>450</v>
      </c>
      <c r="AL56" s="353"/>
      <c r="AM56" s="353" t="s">
        <v>450</v>
      </c>
      <c r="AN56" s="353"/>
      <c r="AO56" s="201" t="s">
        <v>450</v>
      </c>
      <c r="AP56" s="201" t="s">
        <v>450</v>
      </c>
      <c r="AQ56" s="80"/>
    </row>
    <row r="57" spans="1:43" ht="12" customHeight="1" x14ac:dyDescent="0.25">
      <c r="A57" s="366" t="s">
        <v>253</v>
      </c>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53" t="s">
        <v>450</v>
      </c>
      <c r="AL57" s="353"/>
      <c r="AM57" s="353" t="s">
        <v>450</v>
      </c>
      <c r="AN57" s="353"/>
      <c r="AO57" s="201" t="s">
        <v>450</v>
      </c>
      <c r="AP57" s="201" t="s">
        <v>450</v>
      </c>
      <c r="AQ57" s="80"/>
    </row>
    <row r="58" spans="1:43" ht="15" customHeight="1" x14ac:dyDescent="0.25">
      <c r="A58" s="366" t="s">
        <v>483</v>
      </c>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53" t="s">
        <v>450</v>
      </c>
      <c r="AL58" s="353"/>
      <c r="AM58" s="353" t="s">
        <v>450</v>
      </c>
      <c r="AN58" s="353"/>
      <c r="AO58" s="201" t="s">
        <v>450</v>
      </c>
      <c r="AP58" s="201" t="s">
        <v>450</v>
      </c>
      <c r="AQ58" s="80"/>
    </row>
    <row r="59" spans="1:43" ht="12" customHeight="1" x14ac:dyDescent="0.25">
      <c r="A59" s="366" t="s">
        <v>252</v>
      </c>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53" t="s">
        <v>450</v>
      </c>
      <c r="AL59" s="353"/>
      <c r="AM59" s="353" t="s">
        <v>450</v>
      </c>
      <c r="AN59" s="353"/>
      <c r="AO59" s="201" t="s">
        <v>450</v>
      </c>
      <c r="AP59" s="201" t="s">
        <v>450</v>
      </c>
      <c r="AQ59" s="80"/>
    </row>
    <row r="60" spans="1:43" ht="27.75" customHeight="1" x14ac:dyDescent="0.25">
      <c r="A60" s="399" t="s">
        <v>251</v>
      </c>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1"/>
      <c r="AK60" s="353" t="s">
        <v>450</v>
      </c>
      <c r="AL60" s="353"/>
      <c r="AM60" s="353" t="s">
        <v>450</v>
      </c>
      <c r="AN60" s="353"/>
      <c r="AO60" s="201" t="s">
        <v>450</v>
      </c>
      <c r="AP60" s="201" t="s">
        <v>450</v>
      </c>
      <c r="AQ60" s="208"/>
    </row>
    <row r="61" spans="1:43" ht="11.25" customHeight="1" x14ac:dyDescent="0.25">
      <c r="A61" s="366" t="s">
        <v>244</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53" t="s">
        <v>450</v>
      </c>
      <c r="AL61" s="353"/>
      <c r="AM61" s="353" t="s">
        <v>450</v>
      </c>
      <c r="AN61" s="353"/>
      <c r="AO61" s="201" t="s">
        <v>450</v>
      </c>
      <c r="AP61" s="201" t="s">
        <v>450</v>
      </c>
      <c r="AQ61" s="80"/>
    </row>
    <row r="62" spans="1:43" ht="15" customHeight="1" x14ac:dyDescent="0.25">
      <c r="A62" s="399" t="s">
        <v>245</v>
      </c>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1"/>
      <c r="AK62" s="353" t="s">
        <v>450</v>
      </c>
      <c r="AL62" s="353"/>
      <c r="AM62" s="353" t="s">
        <v>450</v>
      </c>
      <c r="AN62" s="353"/>
      <c r="AO62" s="201" t="s">
        <v>450</v>
      </c>
      <c r="AP62" s="201" t="s">
        <v>450</v>
      </c>
      <c r="AQ62" s="208"/>
    </row>
    <row r="63" spans="1:43" ht="12" customHeight="1" x14ac:dyDescent="0.25">
      <c r="A63" s="366" t="s">
        <v>243</v>
      </c>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53" t="s">
        <v>450</v>
      </c>
      <c r="AL63" s="353"/>
      <c r="AM63" s="353" t="s">
        <v>450</v>
      </c>
      <c r="AN63" s="353"/>
      <c r="AO63" s="201" t="s">
        <v>450</v>
      </c>
      <c r="AP63" s="201" t="s">
        <v>450</v>
      </c>
      <c r="AQ63" s="80"/>
    </row>
    <row r="64" spans="1:43" ht="12.75" customHeight="1" x14ac:dyDescent="0.25">
      <c r="A64" s="402" t="s">
        <v>250</v>
      </c>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353" t="s">
        <v>450</v>
      </c>
      <c r="AL64" s="353"/>
      <c r="AM64" s="353" t="s">
        <v>450</v>
      </c>
      <c r="AN64" s="353"/>
      <c r="AO64" s="201" t="s">
        <v>450</v>
      </c>
      <c r="AP64" s="201" t="s">
        <v>450</v>
      </c>
      <c r="AQ64" s="208"/>
    </row>
    <row r="65" spans="1:43" ht="12" customHeight="1" x14ac:dyDescent="0.25">
      <c r="A65" s="366" t="s">
        <v>242</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53" t="s">
        <v>450</v>
      </c>
      <c r="AL65" s="353"/>
      <c r="AM65" s="353" t="s">
        <v>450</v>
      </c>
      <c r="AN65" s="353"/>
      <c r="AO65" s="201" t="s">
        <v>450</v>
      </c>
      <c r="AP65" s="201" t="s">
        <v>450</v>
      </c>
      <c r="AQ65" s="80"/>
    </row>
    <row r="66" spans="1:43" ht="12.75" customHeight="1" thickBot="1" x14ac:dyDescent="0.3">
      <c r="A66" s="404" t="s">
        <v>249</v>
      </c>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6"/>
      <c r="AK66" s="353" t="s">
        <v>450</v>
      </c>
      <c r="AL66" s="353"/>
      <c r="AM66" s="353" t="s">
        <v>450</v>
      </c>
      <c r="AN66" s="353"/>
      <c r="AO66" s="201" t="s">
        <v>450</v>
      </c>
      <c r="AP66" s="201" t="s">
        <v>450</v>
      </c>
      <c r="AQ66" s="208"/>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7"/>
      <c r="AP67" s="207"/>
      <c r="AQ67" s="74"/>
    </row>
    <row r="68" spans="1:43" ht="34.5" customHeight="1" x14ac:dyDescent="0.25">
      <c r="A68" s="407" t="s">
        <v>248</v>
      </c>
      <c r="B68" s="408"/>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9"/>
      <c r="AK68" s="354" t="s">
        <v>4</v>
      </c>
      <c r="AL68" s="354"/>
      <c r="AM68" s="354" t="s">
        <v>247</v>
      </c>
      <c r="AN68" s="354"/>
      <c r="AO68" s="196" t="s">
        <v>246</v>
      </c>
      <c r="AP68" s="196" t="s">
        <v>485</v>
      </c>
      <c r="AQ68" s="80"/>
    </row>
    <row r="69" spans="1:43" x14ac:dyDescent="0.25">
      <c r="A69" s="410"/>
      <c r="B69" s="411"/>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2"/>
      <c r="AK69" s="357" t="s">
        <v>450</v>
      </c>
      <c r="AL69" s="357"/>
      <c r="AM69" s="350" t="s">
        <v>450</v>
      </c>
      <c r="AN69" s="350"/>
      <c r="AO69" s="209" t="s">
        <v>450</v>
      </c>
      <c r="AP69" s="209" t="s">
        <v>450</v>
      </c>
      <c r="AQ69" s="208"/>
    </row>
    <row r="70" spans="1:43" ht="14.25" customHeight="1" x14ac:dyDescent="0.25">
      <c r="A70" s="399" t="s">
        <v>245</v>
      </c>
      <c r="B70" s="400"/>
      <c r="C70" s="400"/>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1"/>
      <c r="AK70" s="357" t="s">
        <v>450</v>
      </c>
      <c r="AL70" s="357"/>
      <c r="AM70" s="350" t="s">
        <v>450</v>
      </c>
      <c r="AN70" s="350"/>
      <c r="AO70" s="209" t="s">
        <v>450</v>
      </c>
      <c r="AP70" s="209" t="s">
        <v>450</v>
      </c>
      <c r="AQ70" s="80"/>
    </row>
    <row r="71" spans="1:43" ht="12" customHeight="1" x14ac:dyDescent="0.25">
      <c r="A71" s="366" t="s">
        <v>244</v>
      </c>
      <c r="B71" s="367"/>
      <c r="C71" s="367"/>
      <c r="D71" s="367"/>
      <c r="E71" s="367"/>
      <c r="F71" s="367"/>
      <c r="G71" s="367"/>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357" t="s">
        <v>450</v>
      </c>
      <c r="AL71" s="357"/>
      <c r="AM71" s="350" t="s">
        <v>450</v>
      </c>
      <c r="AN71" s="350"/>
      <c r="AO71" s="209" t="s">
        <v>450</v>
      </c>
      <c r="AP71" s="209" t="s">
        <v>450</v>
      </c>
      <c r="AQ71" s="80"/>
    </row>
    <row r="72" spans="1:43" ht="12" customHeight="1" x14ac:dyDescent="0.25">
      <c r="A72" s="366" t="s">
        <v>243</v>
      </c>
      <c r="B72" s="367"/>
      <c r="C72" s="367"/>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57" t="s">
        <v>450</v>
      </c>
      <c r="AL72" s="357"/>
      <c r="AM72" s="350" t="s">
        <v>450</v>
      </c>
      <c r="AN72" s="350"/>
      <c r="AO72" s="209" t="s">
        <v>450</v>
      </c>
      <c r="AP72" s="209" t="s">
        <v>450</v>
      </c>
      <c r="AQ72" s="80"/>
    </row>
    <row r="73" spans="1:43" ht="12" customHeight="1" x14ac:dyDescent="0.25">
      <c r="A73" s="366" t="s">
        <v>242</v>
      </c>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57" t="s">
        <v>450</v>
      </c>
      <c r="AL73" s="357"/>
      <c r="AM73" s="350" t="s">
        <v>450</v>
      </c>
      <c r="AN73" s="350"/>
      <c r="AO73" s="209" t="s">
        <v>450</v>
      </c>
      <c r="AP73" s="209" t="s">
        <v>450</v>
      </c>
      <c r="AQ73" s="80"/>
    </row>
    <row r="74" spans="1:43" ht="12" customHeight="1" x14ac:dyDescent="0.25">
      <c r="A74" s="366" t="s">
        <v>241</v>
      </c>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57" t="s">
        <v>450</v>
      </c>
      <c r="AL74" s="357"/>
      <c r="AM74" s="350" t="s">
        <v>450</v>
      </c>
      <c r="AN74" s="350"/>
      <c r="AO74" s="209" t="s">
        <v>450</v>
      </c>
      <c r="AP74" s="209" t="s">
        <v>450</v>
      </c>
      <c r="AQ74" s="80"/>
    </row>
    <row r="75" spans="1:43" ht="12" customHeight="1" x14ac:dyDescent="0.25">
      <c r="A75" s="366" t="s">
        <v>240</v>
      </c>
      <c r="B75" s="367"/>
      <c r="C75" s="367"/>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357" t="s">
        <v>450</v>
      </c>
      <c r="AL75" s="357"/>
      <c r="AM75" s="350" t="s">
        <v>450</v>
      </c>
      <c r="AN75" s="350"/>
      <c r="AO75" s="209" t="s">
        <v>450</v>
      </c>
      <c r="AP75" s="209" t="s">
        <v>450</v>
      </c>
      <c r="AQ75" s="80"/>
    </row>
    <row r="76" spans="1:43" ht="12.75" customHeight="1" x14ac:dyDescent="0.25">
      <c r="A76" s="366" t="s">
        <v>239</v>
      </c>
      <c r="B76" s="367"/>
      <c r="C76" s="367"/>
      <c r="D76" s="367"/>
      <c r="E76" s="367"/>
      <c r="F76" s="367"/>
      <c r="G76" s="367"/>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357" t="s">
        <v>450</v>
      </c>
      <c r="AL76" s="357"/>
      <c r="AM76" s="350" t="s">
        <v>450</v>
      </c>
      <c r="AN76" s="350"/>
      <c r="AO76" s="209" t="s">
        <v>450</v>
      </c>
      <c r="AP76" s="209" t="s">
        <v>450</v>
      </c>
      <c r="AQ76" s="80"/>
    </row>
    <row r="77" spans="1:43" ht="12.75" customHeight="1" x14ac:dyDescent="0.25">
      <c r="A77" s="366" t="s">
        <v>238</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57" t="s">
        <v>450</v>
      </c>
      <c r="AL77" s="357"/>
      <c r="AM77" s="350" t="s">
        <v>450</v>
      </c>
      <c r="AN77" s="350"/>
      <c r="AO77" s="209" t="s">
        <v>450</v>
      </c>
      <c r="AP77" s="209" t="s">
        <v>450</v>
      </c>
      <c r="AQ77" s="208"/>
    </row>
    <row r="78" spans="1:43" ht="12" customHeight="1" x14ac:dyDescent="0.25">
      <c r="A78" s="402" t="s">
        <v>237</v>
      </c>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357" t="s">
        <v>450</v>
      </c>
      <c r="AL78" s="357"/>
      <c r="AM78" s="350" t="s">
        <v>450</v>
      </c>
      <c r="AN78" s="350"/>
      <c r="AO78" s="209" t="s">
        <v>450</v>
      </c>
      <c r="AP78" s="209" t="s">
        <v>450</v>
      </c>
      <c r="AQ78" s="208"/>
    </row>
    <row r="79" spans="1:43" ht="12" customHeight="1" x14ac:dyDescent="0.25">
      <c r="A79" s="402" t="s">
        <v>236</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357" t="s">
        <v>450</v>
      </c>
      <c r="AL79" s="357"/>
      <c r="AM79" s="350" t="s">
        <v>450</v>
      </c>
      <c r="AN79" s="350"/>
      <c r="AO79" s="209" t="s">
        <v>450</v>
      </c>
      <c r="AP79" s="209" t="s">
        <v>450</v>
      </c>
      <c r="AQ79" s="74"/>
    </row>
    <row r="80" spans="1:43" ht="12" customHeight="1" x14ac:dyDescent="0.25">
      <c r="A80" s="366" t="s">
        <v>235</v>
      </c>
      <c r="B80" s="367"/>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57" t="s">
        <v>450</v>
      </c>
      <c r="AL80" s="357"/>
      <c r="AM80" s="350" t="s">
        <v>450</v>
      </c>
      <c r="AN80" s="350"/>
      <c r="AO80" s="209" t="s">
        <v>450</v>
      </c>
      <c r="AP80" s="209" t="s">
        <v>450</v>
      </c>
      <c r="AQ80" s="208"/>
    </row>
    <row r="81" spans="1:43" ht="13.5" customHeight="1" x14ac:dyDescent="0.25">
      <c r="A81" s="399" t="s">
        <v>234</v>
      </c>
      <c r="B81" s="400"/>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1"/>
      <c r="AK81" s="357" t="s">
        <v>450</v>
      </c>
      <c r="AL81" s="357"/>
      <c r="AM81" s="350" t="s">
        <v>450</v>
      </c>
      <c r="AN81" s="350"/>
      <c r="AO81" s="209" t="s">
        <v>450</v>
      </c>
      <c r="AP81" s="209" t="s">
        <v>450</v>
      </c>
      <c r="AQ81" s="208"/>
    </row>
    <row r="82" spans="1:43" x14ac:dyDescent="0.25">
      <c r="A82" s="399" t="s">
        <v>233</v>
      </c>
      <c r="B82" s="400"/>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1"/>
      <c r="AK82" s="357" t="s">
        <v>450</v>
      </c>
      <c r="AL82" s="357"/>
      <c r="AM82" s="350" t="s">
        <v>450</v>
      </c>
      <c r="AN82" s="350"/>
      <c r="AO82" s="209" t="s">
        <v>450</v>
      </c>
      <c r="AP82" s="209" t="s">
        <v>450</v>
      </c>
      <c r="AQ82" s="208"/>
    </row>
    <row r="83" spans="1:43" ht="14.25" customHeight="1" x14ac:dyDescent="0.25">
      <c r="A83" s="413" t="s">
        <v>232</v>
      </c>
      <c r="B83" s="414"/>
      <c r="C83" s="414"/>
      <c r="D83" s="414"/>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57" t="s">
        <v>450</v>
      </c>
      <c r="AL83" s="357"/>
      <c r="AM83" s="350" t="s">
        <v>450</v>
      </c>
      <c r="AN83" s="350"/>
      <c r="AO83" s="209" t="s">
        <v>450</v>
      </c>
      <c r="AP83" s="209" t="s">
        <v>450</v>
      </c>
      <c r="AQ83" s="74"/>
    </row>
    <row r="84" spans="1:43" x14ac:dyDescent="0.25">
      <c r="A84" s="413" t="s">
        <v>231</v>
      </c>
      <c r="B84" s="414"/>
      <c r="C84" s="414"/>
      <c r="D84" s="414"/>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57" t="s">
        <v>450</v>
      </c>
      <c r="AL84" s="357"/>
      <c r="AM84" s="350" t="s">
        <v>450</v>
      </c>
      <c r="AN84" s="350"/>
      <c r="AO84" s="209" t="s">
        <v>450</v>
      </c>
      <c r="AP84" s="209"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58" t="s">
        <v>450</v>
      </c>
      <c r="AL85" s="358">
        <f>MAX(AM85:AR85)</f>
        <v>0</v>
      </c>
      <c r="AM85" s="351" t="s">
        <v>450</v>
      </c>
      <c r="AN85" s="352"/>
      <c r="AO85" s="199" t="s">
        <v>450</v>
      </c>
      <c r="AP85" s="199"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 ref="A72:AJ72"/>
    <mergeCell ref="AK72:AL72"/>
    <mergeCell ref="A73:AJ73"/>
    <mergeCell ref="AK73:AL73"/>
    <mergeCell ref="A68:AJ69"/>
    <mergeCell ref="A74:AJ74"/>
    <mergeCell ref="AK74:AL74"/>
    <mergeCell ref="A75:AJ75"/>
    <mergeCell ref="AK75:AL75"/>
    <mergeCell ref="A65:AJ65"/>
    <mergeCell ref="AK65:AL65"/>
    <mergeCell ref="A66:AJ66"/>
    <mergeCell ref="AK66:AL66"/>
    <mergeCell ref="AK68:AL68"/>
    <mergeCell ref="AK69:AL69"/>
    <mergeCell ref="A70:AJ70"/>
    <mergeCell ref="AK70:AL70"/>
    <mergeCell ref="A71:AJ71"/>
    <mergeCell ref="AK71:AL71"/>
    <mergeCell ref="A60:AJ60"/>
    <mergeCell ref="AK60:AL60"/>
    <mergeCell ref="A61:AJ61"/>
    <mergeCell ref="AK61:AL61"/>
    <mergeCell ref="A62:AJ62"/>
    <mergeCell ref="AK62:AL62"/>
    <mergeCell ref="A63:AJ63"/>
    <mergeCell ref="AK63:AL63"/>
    <mergeCell ref="A64:AJ64"/>
    <mergeCell ref="AK64:AL64"/>
    <mergeCell ref="A55:AJ55"/>
    <mergeCell ref="AK55:AL55"/>
    <mergeCell ref="A56:AJ56"/>
    <mergeCell ref="AK56:AL56"/>
    <mergeCell ref="A57:AJ57"/>
    <mergeCell ref="AK57:AL57"/>
    <mergeCell ref="A58:AJ58"/>
    <mergeCell ref="AK58:AL58"/>
    <mergeCell ref="A59:AJ59"/>
    <mergeCell ref="AK59:AL59"/>
    <mergeCell ref="A49:AJ49"/>
    <mergeCell ref="AK49:AL49"/>
    <mergeCell ref="A50:AJ50"/>
    <mergeCell ref="AK50:AL50"/>
    <mergeCell ref="A51:AJ51"/>
    <mergeCell ref="AK51:AL51"/>
    <mergeCell ref="A53:AJ53"/>
    <mergeCell ref="AK53:AL53"/>
    <mergeCell ref="A54:AJ54"/>
    <mergeCell ref="AK54:AL54"/>
    <mergeCell ref="A43:AJ43"/>
    <mergeCell ref="AK43:AL43"/>
    <mergeCell ref="A44:AJ44"/>
    <mergeCell ref="AK44:AL44"/>
    <mergeCell ref="A45:AJ45"/>
    <mergeCell ref="AK45:AL45"/>
    <mergeCell ref="A47:AJ47"/>
    <mergeCell ref="AK47:AL47"/>
    <mergeCell ref="A48:AJ48"/>
    <mergeCell ref="AK48:AL48"/>
    <mergeCell ref="A38:AJ38"/>
    <mergeCell ref="AK38:AL38"/>
    <mergeCell ref="A39:AJ39"/>
    <mergeCell ref="AK39:AL39"/>
    <mergeCell ref="A40:AJ40"/>
    <mergeCell ref="AK40:AL40"/>
    <mergeCell ref="A41:AJ41"/>
    <mergeCell ref="AK41:AL41"/>
    <mergeCell ref="A42:AJ42"/>
    <mergeCell ref="AK42:AL42"/>
    <mergeCell ref="A33:AJ33"/>
    <mergeCell ref="AK33:AL33"/>
    <mergeCell ref="A34:AJ34"/>
    <mergeCell ref="AK34:AL34"/>
    <mergeCell ref="A35:AJ35"/>
    <mergeCell ref="AK35:AL35"/>
    <mergeCell ref="A36:AJ36"/>
    <mergeCell ref="AK36:AL36"/>
    <mergeCell ref="A37:AJ37"/>
    <mergeCell ref="AK37:AL37"/>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Q24:AR24"/>
    <mergeCell ref="AM42:AN42"/>
    <mergeCell ref="AM43:AN43"/>
    <mergeCell ref="AM44:AN44"/>
    <mergeCell ref="AM45:AN45"/>
    <mergeCell ref="AM47:AN47"/>
    <mergeCell ref="AM48:AN48"/>
    <mergeCell ref="AM49:AN49"/>
    <mergeCell ref="AM50:AN50"/>
    <mergeCell ref="AM53:AN53"/>
    <mergeCell ref="AM54:AN54"/>
    <mergeCell ref="AM55:AN55"/>
    <mergeCell ref="AM56:AN56"/>
    <mergeCell ref="AM57:AN57"/>
    <mergeCell ref="AM58:AN58"/>
    <mergeCell ref="AM59:AN59"/>
    <mergeCell ref="AM60:AN60"/>
    <mergeCell ref="AM61:AN61"/>
    <mergeCell ref="AM62:AN62"/>
    <mergeCell ref="AM63:AN63"/>
    <mergeCell ref="AM64:AN64"/>
    <mergeCell ref="AM65:AN65"/>
    <mergeCell ref="AM66:AN66"/>
    <mergeCell ref="AM68:AN68"/>
    <mergeCell ref="AM69:AN69"/>
    <mergeCell ref="AM70:AN70"/>
    <mergeCell ref="AM71:AN71"/>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28" zoomScale="85" zoomScaleSheetLayoutView="85" workbookViewId="0">
      <selection activeCell="H27" sqref="H27"/>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297" t="str">
        <f>'3.3 паспорт описание'!A5:C5</f>
        <v>Год раскрытия информации: 2025 год</v>
      </c>
      <c r="B5" s="297"/>
      <c r="C5" s="297"/>
      <c r="D5" s="297"/>
      <c r="E5" s="297"/>
      <c r="F5" s="297"/>
      <c r="G5" s="297"/>
      <c r="H5" s="297"/>
      <c r="I5" s="297"/>
      <c r="J5" s="297"/>
      <c r="K5" s="297"/>
      <c r="L5" s="297"/>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1" t="s">
        <v>9</v>
      </c>
      <c r="B7" s="301"/>
      <c r="C7" s="301"/>
      <c r="D7" s="301"/>
      <c r="E7" s="301"/>
      <c r="F7" s="301"/>
      <c r="G7" s="301"/>
      <c r="H7" s="301"/>
      <c r="I7" s="301"/>
      <c r="J7" s="301"/>
      <c r="K7" s="301"/>
      <c r="L7" s="301"/>
    </row>
    <row r="8" spans="1:44" ht="9.75" customHeight="1" x14ac:dyDescent="0.25">
      <c r="A8" s="301"/>
      <c r="B8" s="301"/>
      <c r="C8" s="301"/>
      <c r="D8" s="301"/>
      <c r="E8" s="301"/>
      <c r="F8" s="301"/>
      <c r="G8" s="301"/>
      <c r="H8" s="301"/>
      <c r="I8" s="301"/>
      <c r="J8" s="301"/>
      <c r="K8" s="301"/>
      <c r="L8" s="301"/>
    </row>
    <row r="9" spans="1:44" x14ac:dyDescent="0.25">
      <c r="A9" s="302" t="s">
        <v>439</v>
      </c>
      <c r="B9" s="302"/>
      <c r="C9" s="302"/>
      <c r="D9" s="302"/>
      <c r="E9" s="302"/>
      <c r="F9" s="302"/>
      <c r="G9" s="302"/>
      <c r="H9" s="302"/>
      <c r="I9" s="302"/>
      <c r="J9" s="302"/>
      <c r="K9" s="302"/>
      <c r="L9" s="302"/>
    </row>
    <row r="10" spans="1:44" x14ac:dyDescent="0.25">
      <c r="A10" s="298" t="s">
        <v>8</v>
      </c>
      <c r="B10" s="298"/>
      <c r="C10" s="298"/>
      <c r="D10" s="298"/>
      <c r="E10" s="298"/>
      <c r="F10" s="298"/>
      <c r="G10" s="298"/>
      <c r="H10" s="298"/>
      <c r="I10" s="298"/>
      <c r="J10" s="298"/>
      <c r="K10" s="298"/>
      <c r="L10" s="298"/>
    </row>
    <row r="11" spans="1:44" ht="11.25" customHeight="1" x14ac:dyDescent="0.25">
      <c r="A11" s="301"/>
      <c r="B11" s="301"/>
      <c r="C11" s="301"/>
      <c r="D11" s="301"/>
      <c r="E11" s="301"/>
      <c r="F11" s="301"/>
      <c r="G11" s="301"/>
      <c r="H11" s="301"/>
      <c r="I11" s="301"/>
      <c r="J11" s="301"/>
      <c r="K11" s="301"/>
      <c r="L11" s="301"/>
    </row>
    <row r="12" spans="1:44" x14ac:dyDescent="0.25">
      <c r="A12" s="302" t="str">
        <f>'1. паспорт местоположение'!B11</f>
        <v>O_1.1.1.3.4</v>
      </c>
      <c r="B12" s="302"/>
      <c r="C12" s="302"/>
      <c r="D12" s="302"/>
      <c r="E12" s="302"/>
      <c r="F12" s="302"/>
      <c r="G12" s="302"/>
      <c r="H12" s="302"/>
      <c r="I12" s="302"/>
      <c r="J12" s="302"/>
      <c r="K12" s="302"/>
      <c r="L12" s="302"/>
    </row>
    <row r="13" spans="1:44" x14ac:dyDescent="0.25">
      <c r="A13" s="298" t="s">
        <v>7</v>
      </c>
      <c r="B13" s="298"/>
      <c r="C13" s="298"/>
      <c r="D13" s="298"/>
      <c r="E13" s="298"/>
      <c r="F13" s="298"/>
      <c r="G13" s="298"/>
      <c r="H13" s="298"/>
      <c r="I13" s="298"/>
      <c r="J13" s="298"/>
      <c r="K13" s="298"/>
      <c r="L13" s="298"/>
    </row>
    <row r="14" spans="1:44" ht="12.75" customHeight="1" x14ac:dyDescent="0.25">
      <c r="A14" s="312"/>
      <c r="B14" s="312"/>
      <c r="C14" s="312"/>
      <c r="D14" s="312"/>
      <c r="E14" s="312"/>
      <c r="F14" s="312"/>
      <c r="G14" s="312"/>
      <c r="H14" s="312"/>
      <c r="I14" s="312"/>
      <c r="J14" s="312"/>
      <c r="K14" s="312"/>
      <c r="L14" s="312"/>
    </row>
    <row r="15" spans="1:44" x14ac:dyDescent="0.25">
      <c r="A15" s="302" t="str">
        <f>'3.3 паспорт описание'!A15:C15</f>
        <v>Строительство ВЛЗ-6кВ ф.26 ПС 110 кВ №37 до зем.уч-ка кадастр.номер 42:10:0201006:201 (ПИР-2024, СМР, ввод - 2025 г.)</v>
      </c>
      <c r="B15" s="302"/>
      <c r="C15" s="302"/>
      <c r="D15" s="302"/>
      <c r="E15" s="302"/>
      <c r="F15" s="302"/>
      <c r="G15" s="302"/>
      <c r="H15" s="302"/>
      <c r="I15" s="302"/>
      <c r="J15" s="302"/>
      <c r="K15" s="302"/>
      <c r="L15" s="302"/>
    </row>
    <row r="16" spans="1:44" x14ac:dyDescent="0.25">
      <c r="A16" s="298" t="s">
        <v>6</v>
      </c>
      <c r="B16" s="298"/>
      <c r="C16" s="298"/>
      <c r="D16" s="298"/>
      <c r="E16" s="298"/>
      <c r="F16" s="298"/>
      <c r="G16" s="298"/>
      <c r="H16" s="298"/>
      <c r="I16" s="298"/>
      <c r="J16" s="298"/>
      <c r="K16" s="298"/>
      <c r="L16" s="298"/>
    </row>
    <row r="17" spans="1:12" ht="15.75" customHeight="1" x14ac:dyDescent="0.25">
      <c r="C17" s="165"/>
      <c r="E17" s="165"/>
      <c r="F17" s="165"/>
      <c r="L17" s="134"/>
    </row>
    <row r="18" spans="1:12" ht="15.75" customHeight="1" x14ac:dyDescent="0.25">
      <c r="A18" s="415" t="s">
        <v>411</v>
      </c>
      <c r="B18" s="415"/>
      <c r="C18" s="415"/>
      <c r="D18" s="415"/>
      <c r="E18" s="415"/>
      <c r="F18" s="415"/>
      <c r="G18" s="415"/>
      <c r="H18" s="415"/>
      <c r="I18" s="415"/>
      <c r="J18" s="415"/>
      <c r="K18" s="415"/>
      <c r="L18" s="415"/>
    </row>
    <row r="19" spans="1:12" x14ac:dyDescent="0.25">
      <c r="A19" s="136"/>
      <c r="B19" s="136"/>
      <c r="C19" s="166"/>
      <c r="D19" s="47"/>
      <c r="E19" s="166"/>
      <c r="F19" s="166"/>
      <c r="G19" s="166"/>
      <c r="H19" s="166"/>
      <c r="I19" s="166"/>
      <c r="J19" s="47"/>
      <c r="K19" s="47"/>
      <c r="L19" s="47"/>
    </row>
    <row r="20" spans="1:12" ht="22.5" customHeight="1" x14ac:dyDescent="0.25">
      <c r="A20" s="416" t="s">
        <v>196</v>
      </c>
      <c r="B20" s="416" t="s">
        <v>195</v>
      </c>
      <c r="C20" s="422" t="s">
        <v>349</v>
      </c>
      <c r="D20" s="422"/>
      <c r="E20" s="422"/>
      <c r="F20" s="422"/>
      <c r="G20" s="422"/>
      <c r="H20" s="422"/>
      <c r="I20" s="417" t="s">
        <v>194</v>
      </c>
      <c r="J20" s="419" t="s">
        <v>351</v>
      </c>
      <c r="K20" s="416" t="s">
        <v>193</v>
      </c>
      <c r="L20" s="418" t="s">
        <v>350</v>
      </c>
    </row>
    <row r="21" spans="1:12" ht="58.5" customHeight="1" x14ac:dyDescent="0.25">
      <c r="A21" s="416"/>
      <c r="B21" s="416"/>
      <c r="C21" s="423" t="s">
        <v>2</v>
      </c>
      <c r="D21" s="423"/>
      <c r="E21" s="187"/>
      <c r="F21" s="188"/>
      <c r="G21" s="424" t="s">
        <v>564</v>
      </c>
      <c r="H21" s="425"/>
      <c r="I21" s="417"/>
      <c r="J21" s="420"/>
      <c r="K21" s="416"/>
      <c r="L21" s="418"/>
    </row>
    <row r="22" spans="1:12" ht="51.75" customHeight="1" x14ac:dyDescent="0.25">
      <c r="A22" s="416"/>
      <c r="B22" s="416"/>
      <c r="C22" s="189" t="s">
        <v>540</v>
      </c>
      <c r="D22" s="189" t="s">
        <v>539</v>
      </c>
      <c r="E22" s="189" t="s">
        <v>470</v>
      </c>
      <c r="F22" s="189" t="s">
        <v>471</v>
      </c>
      <c r="G22" s="189" t="s">
        <v>540</v>
      </c>
      <c r="H22" s="189" t="s">
        <v>539</v>
      </c>
      <c r="I22" s="417"/>
      <c r="J22" s="421"/>
      <c r="K22" s="416"/>
      <c r="L22" s="418"/>
    </row>
    <row r="23" spans="1:12" x14ac:dyDescent="0.25">
      <c r="A23" s="135">
        <v>1</v>
      </c>
      <c r="B23" s="135">
        <v>2</v>
      </c>
      <c r="C23" s="189">
        <v>3</v>
      </c>
      <c r="D23" s="189">
        <v>4</v>
      </c>
      <c r="E23" s="189">
        <v>5</v>
      </c>
      <c r="F23" s="189">
        <v>6</v>
      </c>
      <c r="G23" s="189">
        <v>7</v>
      </c>
      <c r="H23" s="189">
        <v>8</v>
      </c>
      <c r="I23" s="59">
        <v>9</v>
      </c>
      <c r="J23" s="59">
        <v>10</v>
      </c>
      <c r="K23" s="59">
        <v>11</v>
      </c>
      <c r="L23" s="59">
        <v>12</v>
      </c>
    </row>
    <row r="24" spans="1:12" x14ac:dyDescent="0.25">
      <c r="A24" s="59">
        <v>1</v>
      </c>
      <c r="B24" s="159" t="s">
        <v>192</v>
      </c>
      <c r="C24" s="190" t="s">
        <v>300</v>
      </c>
      <c r="D24" s="190" t="s">
        <v>300</v>
      </c>
      <c r="E24" s="190" t="s">
        <v>300</v>
      </c>
      <c r="F24" s="190" t="s">
        <v>300</v>
      </c>
      <c r="G24" s="190" t="s">
        <v>300</v>
      </c>
      <c r="H24" s="190" t="s">
        <v>300</v>
      </c>
      <c r="I24" s="163" t="s">
        <v>300</v>
      </c>
      <c r="J24" s="160" t="s">
        <v>300</v>
      </c>
      <c r="K24" s="163" t="s">
        <v>300</v>
      </c>
      <c r="L24" s="160" t="s">
        <v>300</v>
      </c>
    </row>
    <row r="25" spans="1:12" x14ac:dyDescent="0.25">
      <c r="A25" s="59" t="s">
        <v>191</v>
      </c>
      <c r="B25" s="161" t="s">
        <v>356</v>
      </c>
      <c r="C25" s="190" t="s">
        <v>518</v>
      </c>
      <c r="D25" s="190" t="s">
        <v>518</v>
      </c>
      <c r="E25" s="191"/>
      <c r="F25" s="191"/>
      <c r="G25" s="190" t="s">
        <v>518</v>
      </c>
      <c r="H25" s="190" t="s">
        <v>518</v>
      </c>
      <c r="I25" s="163" t="s">
        <v>300</v>
      </c>
      <c r="J25" s="160" t="s">
        <v>300</v>
      </c>
      <c r="K25" s="163" t="s">
        <v>300</v>
      </c>
      <c r="L25" s="160" t="s">
        <v>300</v>
      </c>
    </row>
    <row r="26" spans="1:12" s="48" customFormat="1" ht="31.5" x14ac:dyDescent="0.25">
      <c r="A26" s="59" t="s">
        <v>190</v>
      </c>
      <c r="B26" s="161" t="s">
        <v>358</v>
      </c>
      <c r="C26" s="190" t="s">
        <v>442</v>
      </c>
      <c r="D26" s="190" t="s">
        <v>442</v>
      </c>
      <c r="E26" s="163" t="s">
        <v>300</v>
      </c>
      <c r="F26" s="163" t="s">
        <v>300</v>
      </c>
      <c r="G26" s="190" t="s">
        <v>442</v>
      </c>
      <c r="H26" s="190" t="s">
        <v>442</v>
      </c>
      <c r="I26" s="163" t="s">
        <v>300</v>
      </c>
      <c r="J26" s="160" t="s">
        <v>300</v>
      </c>
      <c r="K26" s="163" t="s">
        <v>300</v>
      </c>
      <c r="L26" s="160" t="s">
        <v>300</v>
      </c>
    </row>
    <row r="27" spans="1:12" s="48" customFormat="1" ht="31.5" x14ac:dyDescent="0.25">
      <c r="A27" s="59" t="s">
        <v>357</v>
      </c>
      <c r="B27" s="161" t="s">
        <v>362</v>
      </c>
      <c r="C27" s="190" t="s">
        <v>442</v>
      </c>
      <c r="D27" s="190" t="s">
        <v>442</v>
      </c>
      <c r="E27" s="163" t="s">
        <v>300</v>
      </c>
      <c r="F27" s="163" t="s">
        <v>300</v>
      </c>
      <c r="G27" s="190" t="s">
        <v>442</v>
      </c>
      <c r="H27" s="190" t="s">
        <v>442</v>
      </c>
      <c r="I27" s="163" t="s">
        <v>300</v>
      </c>
      <c r="J27" s="160" t="s">
        <v>300</v>
      </c>
      <c r="K27" s="163" t="s">
        <v>300</v>
      </c>
      <c r="L27" s="160" t="s">
        <v>300</v>
      </c>
    </row>
    <row r="28" spans="1:12" s="48" customFormat="1" ht="31.5" x14ac:dyDescent="0.25">
      <c r="A28" s="59" t="s">
        <v>189</v>
      </c>
      <c r="B28" s="161" t="s">
        <v>361</v>
      </c>
      <c r="C28" s="190" t="s">
        <v>442</v>
      </c>
      <c r="D28" s="190" t="s">
        <v>442</v>
      </c>
      <c r="E28" s="163" t="s">
        <v>300</v>
      </c>
      <c r="F28" s="163" t="s">
        <v>300</v>
      </c>
      <c r="G28" s="190" t="s">
        <v>442</v>
      </c>
      <c r="H28" s="190" t="s">
        <v>442</v>
      </c>
      <c r="I28" s="163" t="s">
        <v>300</v>
      </c>
      <c r="J28" s="160" t="s">
        <v>300</v>
      </c>
      <c r="K28" s="163" t="s">
        <v>300</v>
      </c>
      <c r="L28" s="160" t="s">
        <v>300</v>
      </c>
    </row>
    <row r="29" spans="1:12" s="48" customFormat="1" ht="31.5" x14ac:dyDescent="0.25">
      <c r="A29" s="59" t="s">
        <v>188</v>
      </c>
      <c r="B29" s="161" t="s">
        <v>363</v>
      </c>
      <c r="C29" s="190" t="s">
        <v>442</v>
      </c>
      <c r="D29" s="190" t="s">
        <v>442</v>
      </c>
      <c r="E29" s="163" t="s">
        <v>300</v>
      </c>
      <c r="F29" s="163" t="s">
        <v>300</v>
      </c>
      <c r="G29" s="190" t="s">
        <v>442</v>
      </c>
      <c r="H29" s="190" t="s">
        <v>442</v>
      </c>
      <c r="I29" s="163" t="s">
        <v>300</v>
      </c>
      <c r="J29" s="160" t="s">
        <v>300</v>
      </c>
      <c r="K29" s="163" t="s">
        <v>300</v>
      </c>
      <c r="L29" s="160" t="s">
        <v>300</v>
      </c>
    </row>
    <row r="30" spans="1:12" s="48" customFormat="1" ht="31.5" x14ac:dyDescent="0.25">
      <c r="A30" s="59" t="s">
        <v>187</v>
      </c>
      <c r="B30" s="161" t="s">
        <v>359</v>
      </c>
      <c r="C30" s="190" t="s">
        <v>526</v>
      </c>
      <c r="D30" s="190" t="s">
        <v>526</v>
      </c>
      <c r="E30" s="192" t="s">
        <v>454</v>
      </c>
      <c r="F30" s="192" t="s">
        <v>454</v>
      </c>
      <c r="G30" s="190" t="s">
        <v>526</v>
      </c>
      <c r="H30" s="190" t="s">
        <v>526</v>
      </c>
      <c r="I30" s="163" t="s">
        <v>300</v>
      </c>
      <c r="J30" s="160" t="s">
        <v>300</v>
      </c>
      <c r="K30" s="163" t="s">
        <v>300</v>
      </c>
      <c r="L30" s="160" t="s">
        <v>300</v>
      </c>
    </row>
    <row r="31" spans="1:12" s="48" customFormat="1" ht="31.5" x14ac:dyDescent="0.25">
      <c r="A31" s="59" t="s">
        <v>185</v>
      </c>
      <c r="B31" s="161" t="s">
        <v>364</v>
      </c>
      <c r="C31" s="190" t="s">
        <v>527</v>
      </c>
      <c r="D31" s="190" t="s">
        <v>527</v>
      </c>
      <c r="E31" s="192" t="s">
        <v>454</v>
      </c>
      <c r="F31" s="192" t="s">
        <v>454</v>
      </c>
      <c r="G31" s="190" t="s">
        <v>527</v>
      </c>
      <c r="H31" s="190" t="s">
        <v>527</v>
      </c>
      <c r="I31" s="163" t="s">
        <v>300</v>
      </c>
      <c r="J31" s="160" t="s">
        <v>300</v>
      </c>
      <c r="K31" s="163" t="s">
        <v>300</v>
      </c>
      <c r="L31" s="160" t="s">
        <v>300</v>
      </c>
    </row>
    <row r="32" spans="1:12" s="48" customFormat="1" ht="31.5" x14ac:dyDescent="0.25">
      <c r="A32" s="59" t="s">
        <v>375</v>
      </c>
      <c r="B32" s="161" t="s">
        <v>296</v>
      </c>
      <c r="C32" s="190" t="s">
        <v>442</v>
      </c>
      <c r="D32" s="190" t="s">
        <v>442</v>
      </c>
      <c r="E32" s="163" t="s">
        <v>300</v>
      </c>
      <c r="F32" s="163" t="s">
        <v>300</v>
      </c>
      <c r="G32" s="190" t="s">
        <v>442</v>
      </c>
      <c r="H32" s="190" t="s">
        <v>442</v>
      </c>
      <c r="I32" s="163" t="s">
        <v>300</v>
      </c>
      <c r="J32" s="160" t="s">
        <v>300</v>
      </c>
      <c r="K32" s="163" t="s">
        <v>300</v>
      </c>
      <c r="L32" s="160" t="s">
        <v>300</v>
      </c>
    </row>
    <row r="33" spans="1:12" s="48" customFormat="1" ht="47.25" x14ac:dyDescent="0.25">
      <c r="A33" s="59" t="s">
        <v>376</v>
      </c>
      <c r="B33" s="161" t="s">
        <v>368</v>
      </c>
      <c r="C33" s="190" t="s">
        <v>442</v>
      </c>
      <c r="D33" s="190" t="s">
        <v>442</v>
      </c>
      <c r="E33" s="163" t="s">
        <v>300</v>
      </c>
      <c r="F33" s="163" t="s">
        <v>300</v>
      </c>
      <c r="G33" s="190" t="s">
        <v>442</v>
      </c>
      <c r="H33" s="190" t="s">
        <v>442</v>
      </c>
      <c r="I33" s="163" t="s">
        <v>300</v>
      </c>
      <c r="J33" s="160" t="s">
        <v>300</v>
      </c>
      <c r="K33" s="163" t="s">
        <v>300</v>
      </c>
      <c r="L33" s="160" t="s">
        <v>300</v>
      </c>
    </row>
    <row r="34" spans="1:12" s="48" customFormat="1" ht="31.5" x14ac:dyDescent="0.25">
      <c r="A34" s="59" t="s">
        <v>377</v>
      </c>
      <c r="B34" s="161" t="s">
        <v>186</v>
      </c>
      <c r="C34" s="190" t="s">
        <v>442</v>
      </c>
      <c r="D34" s="190" t="s">
        <v>442</v>
      </c>
      <c r="E34" s="192" t="s">
        <v>454</v>
      </c>
      <c r="F34" s="192" t="s">
        <v>454</v>
      </c>
      <c r="G34" s="190" t="s">
        <v>442</v>
      </c>
      <c r="H34" s="190" t="s">
        <v>442</v>
      </c>
      <c r="I34" s="163" t="s">
        <v>300</v>
      </c>
      <c r="J34" s="160" t="s">
        <v>300</v>
      </c>
      <c r="K34" s="163" t="s">
        <v>300</v>
      </c>
      <c r="L34" s="160" t="s">
        <v>300</v>
      </c>
    </row>
    <row r="35" spans="1:12" ht="31.5" x14ac:dyDescent="0.25">
      <c r="A35" s="59" t="s">
        <v>378</v>
      </c>
      <c r="B35" s="161" t="s">
        <v>360</v>
      </c>
      <c r="C35" s="190" t="s">
        <v>442</v>
      </c>
      <c r="D35" s="190" t="s">
        <v>442</v>
      </c>
      <c r="E35" s="163" t="s">
        <v>300</v>
      </c>
      <c r="F35" s="163" t="s">
        <v>300</v>
      </c>
      <c r="G35" s="190" t="s">
        <v>442</v>
      </c>
      <c r="H35" s="190" t="s">
        <v>442</v>
      </c>
      <c r="I35" s="163" t="s">
        <v>300</v>
      </c>
      <c r="J35" s="163" t="s">
        <v>300</v>
      </c>
      <c r="K35" s="163" t="s">
        <v>300</v>
      </c>
      <c r="L35" s="163" t="s">
        <v>300</v>
      </c>
    </row>
    <row r="36" spans="1:12" ht="19.5" customHeight="1" x14ac:dyDescent="0.25">
      <c r="A36" s="59" t="s">
        <v>379</v>
      </c>
      <c r="B36" s="161" t="s">
        <v>184</v>
      </c>
      <c r="C36" s="190" t="s">
        <v>527</v>
      </c>
      <c r="D36" s="190" t="s">
        <v>527</v>
      </c>
      <c r="E36" s="192" t="s">
        <v>454</v>
      </c>
      <c r="F36" s="192" t="s">
        <v>454</v>
      </c>
      <c r="G36" s="190" t="s">
        <v>527</v>
      </c>
      <c r="H36" s="190" t="s">
        <v>527</v>
      </c>
      <c r="I36" s="163" t="s">
        <v>300</v>
      </c>
      <c r="J36" s="163" t="s">
        <v>300</v>
      </c>
      <c r="K36" s="163" t="s">
        <v>300</v>
      </c>
      <c r="L36" s="163" t="s">
        <v>300</v>
      </c>
    </row>
    <row r="37" spans="1:12" x14ac:dyDescent="0.25">
      <c r="A37" s="59">
        <v>2</v>
      </c>
      <c r="B37" s="162" t="s">
        <v>183</v>
      </c>
      <c r="C37" s="190" t="s">
        <v>300</v>
      </c>
      <c r="D37" s="190" t="s">
        <v>300</v>
      </c>
      <c r="E37" s="190" t="s">
        <v>300</v>
      </c>
      <c r="F37" s="190" t="s">
        <v>300</v>
      </c>
      <c r="G37" s="190" t="s">
        <v>300</v>
      </c>
      <c r="H37" s="190" t="s">
        <v>300</v>
      </c>
      <c r="I37" s="58"/>
      <c r="J37" s="58"/>
      <c r="K37" s="58"/>
      <c r="L37" s="58"/>
    </row>
    <row r="38" spans="1:12" ht="47.25" x14ac:dyDescent="0.25">
      <c r="A38" s="59" t="s">
        <v>182</v>
      </c>
      <c r="B38" s="161" t="s">
        <v>365</v>
      </c>
      <c r="C38" s="190" t="s">
        <v>528</v>
      </c>
      <c r="D38" s="190" t="s">
        <v>528</v>
      </c>
      <c r="E38" s="190" t="s">
        <v>450</v>
      </c>
      <c r="F38" s="190" t="s">
        <v>450</v>
      </c>
      <c r="G38" s="190" t="s">
        <v>528</v>
      </c>
      <c r="H38" s="190" t="s">
        <v>528</v>
      </c>
      <c r="I38" s="163" t="s">
        <v>300</v>
      </c>
      <c r="J38" s="163" t="s">
        <v>300</v>
      </c>
      <c r="K38" s="163" t="s">
        <v>300</v>
      </c>
      <c r="L38" s="163" t="s">
        <v>300</v>
      </c>
    </row>
    <row r="39" spans="1:12" x14ac:dyDescent="0.25">
      <c r="A39" s="59" t="s">
        <v>181</v>
      </c>
      <c r="B39" s="161" t="s">
        <v>367</v>
      </c>
      <c r="C39" s="190" t="s">
        <v>529</v>
      </c>
      <c r="D39" s="190" t="s">
        <v>529</v>
      </c>
      <c r="E39" s="163" t="s">
        <v>300</v>
      </c>
      <c r="F39" s="163" t="s">
        <v>300</v>
      </c>
      <c r="G39" s="190" t="s">
        <v>529</v>
      </c>
      <c r="H39" s="190" t="s">
        <v>529</v>
      </c>
      <c r="I39" s="163" t="s">
        <v>300</v>
      </c>
      <c r="J39" s="163" t="s">
        <v>300</v>
      </c>
      <c r="K39" s="163" t="s">
        <v>300</v>
      </c>
      <c r="L39" s="163" t="s">
        <v>300</v>
      </c>
    </row>
    <row r="40" spans="1:12" ht="31.5" x14ac:dyDescent="0.25">
      <c r="A40" s="59">
        <v>3</v>
      </c>
      <c r="B40" s="162" t="s">
        <v>436</v>
      </c>
      <c r="C40" s="192" t="s">
        <v>300</v>
      </c>
      <c r="D40" s="192" t="s">
        <v>300</v>
      </c>
      <c r="E40" s="192" t="s">
        <v>300</v>
      </c>
      <c r="F40" s="192" t="s">
        <v>300</v>
      </c>
      <c r="G40" s="192" t="s">
        <v>300</v>
      </c>
      <c r="H40" s="192" t="s">
        <v>300</v>
      </c>
      <c r="I40" s="163" t="s">
        <v>300</v>
      </c>
      <c r="J40" s="163" t="s">
        <v>300</v>
      </c>
      <c r="K40" s="163" t="s">
        <v>300</v>
      </c>
      <c r="L40" s="163" t="s">
        <v>300</v>
      </c>
    </row>
    <row r="41" spans="1:12" ht="31.5" x14ac:dyDescent="0.25">
      <c r="A41" s="59" t="s">
        <v>180</v>
      </c>
      <c r="B41" s="161" t="s">
        <v>366</v>
      </c>
      <c r="C41" s="190" t="s">
        <v>442</v>
      </c>
      <c r="D41" s="190" t="s">
        <v>442</v>
      </c>
      <c r="E41" s="191"/>
      <c r="F41" s="191"/>
      <c r="G41" s="190" t="s">
        <v>442</v>
      </c>
      <c r="H41" s="190" t="s">
        <v>442</v>
      </c>
      <c r="I41" s="163" t="s">
        <v>300</v>
      </c>
      <c r="J41" s="163" t="s">
        <v>300</v>
      </c>
      <c r="K41" s="163" t="s">
        <v>300</v>
      </c>
      <c r="L41" s="163" t="s">
        <v>300</v>
      </c>
    </row>
    <row r="42" spans="1:12" ht="31.5" x14ac:dyDescent="0.25">
      <c r="A42" s="59" t="s">
        <v>179</v>
      </c>
      <c r="B42" s="161" t="s">
        <v>178</v>
      </c>
      <c r="C42" s="190" t="s">
        <v>529</v>
      </c>
      <c r="D42" s="190" t="s">
        <v>529</v>
      </c>
      <c r="E42" s="192" t="s">
        <v>454</v>
      </c>
      <c r="F42" s="190" t="s">
        <v>478</v>
      </c>
      <c r="G42" s="190" t="s">
        <v>529</v>
      </c>
      <c r="H42" s="190" t="s">
        <v>529</v>
      </c>
      <c r="I42" s="163" t="s">
        <v>300</v>
      </c>
      <c r="J42" s="163" t="s">
        <v>300</v>
      </c>
      <c r="K42" s="163" t="s">
        <v>300</v>
      </c>
      <c r="L42" s="163" t="s">
        <v>300</v>
      </c>
    </row>
    <row r="43" spans="1:12" ht="31.5" x14ac:dyDescent="0.25">
      <c r="A43" s="59" t="s">
        <v>177</v>
      </c>
      <c r="B43" s="161" t="s">
        <v>176</v>
      </c>
      <c r="C43" s="190" t="s">
        <v>442</v>
      </c>
      <c r="D43" s="190" t="s">
        <v>442</v>
      </c>
      <c r="E43" s="192" t="s">
        <v>454</v>
      </c>
      <c r="F43" s="190" t="s">
        <v>478</v>
      </c>
      <c r="G43" s="190" t="s">
        <v>442</v>
      </c>
      <c r="H43" s="190" t="s">
        <v>442</v>
      </c>
      <c r="I43" s="163" t="s">
        <v>300</v>
      </c>
      <c r="J43" s="163" t="s">
        <v>300</v>
      </c>
      <c r="K43" s="163" t="s">
        <v>300</v>
      </c>
      <c r="L43" s="163" t="s">
        <v>300</v>
      </c>
    </row>
    <row r="44" spans="1:12" ht="62.25" customHeight="1" x14ac:dyDescent="0.25">
      <c r="A44" s="59" t="s">
        <v>175</v>
      </c>
      <c r="B44" s="161" t="s">
        <v>371</v>
      </c>
      <c r="C44" s="190" t="s">
        <v>442</v>
      </c>
      <c r="D44" s="190" t="s">
        <v>442</v>
      </c>
      <c r="E44" s="163" t="s">
        <v>300</v>
      </c>
      <c r="F44" s="163" t="s">
        <v>300</v>
      </c>
      <c r="G44" s="190" t="s">
        <v>442</v>
      </c>
      <c r="H44" s="190" t="s">
        <v>442</v>
      </c>
      <c r="I44" s="163" t="s">
        <v>300</v>
      </c>
      <c r="J44" s="163" t="s">
        <v>300</v>
      </c>
      <c r="K44" s="163" t="s">
        <v>300</v>
      </c>
      <c r="L44" s="163" t="s">
        <v>300</v>
      </c>
    </row>
    <row r="45" spans="1:12" ht="94.5" x14ac:dyDescent="0.25">
      <c r="A45" s="59" t="s">
        <v>173</v>
      </c>
      <c r="B45" s="161" t="s">
        <v>369</v>
      </c>
      <c r="C45" s="190" t="s">
        <v>442</v>
      </c>
      <c r="D45" s="190" t="s">
        <v>442</v>
      </c>
      <c r="E45" s="163" t="s">
        <v>300</v>
      </c>
      <c r="F45" s="163" t="s">
        <v>300</v>
      </c>
      <c r="G45" s="190" t="s">
        <v>442</v>
      </c>
      <c r="H45" s="190" t="s">
        <v>442</v>
      </c>
      <c r="I45" s="163" t="s">
        <v>300</v>
      </c>
      <c r="J45" s="163" t="s">
        <v>300</v>
      </c>
      <c r="K45" s="163" t="s">
        <v>300</v>
      </c>
      <c r="L45" s="163" t="s">
        <v>300</v>
      </c>
    </row>
    <row r="46" spans="1:12" x14ac:dyDescent="0.25">
      <c r="A46" s="59" t="s">
        <v>380</v>
      </c>
      <c r="B46" s="161" t="s">
        <v>174</v>
      </c>
      <c r="C46" s="190" t="s">
        <v>530</v>
      </c>
      <c r="D46" s="190" t="s">
        <v>530</v>
      </c>
      <c r="E46" s="191"/>
      <c r="F46" s="191"/>
      <c r="G46" s="190" t="s">
        <v>530</v>
      </c>
      <c r="H46" s="190" t="s">
        <v>530</v>
      </c>
      <c r="I46" s="163" t="s">
        <v>300</v>
      </c>
      <c r="J46" s="163" t="s">
        <v>300</v>
      </c>
      <c r="K46" s="163" t="s">
        <v>300</v>
      </c>
      <c r="L46" s="163" t="s">
        <v>300</v>
      </c>
    </row>
    <row r="47" spans="1:12" x14ac:dyDescent="0.25">
      <c r="A47" s="59">
        <v>4</v>
      </c>
      <c r="B47" s="162" t="s">
        <v>172</v>
      </c>
      <c r="C47" s="192" t="s">
        <v>300</v>
      </c>
      <c r="D47" s="192" t="s">
        <v>300</v>
      </c>
      <c r="E47" s="192" t="s">
        <v>300</v>
      </c>
      <c r="F47" s="192" t="s">
        <v>300</v>
      </c>
      <c r="G47" s="192" t="s">
        <v>300</v>
      </c>
      <c r="H47" s="192" t="s">
        <v>300</v>
      </c>
      <c r="I47" s="163" t="s">
        <v>300</v>
      </c>
      <c r="J47" s="163" t="s">
        <v>300</v>
      </c>
      <c r="K47" s="163" t="s">
        <v>300</v>
      </c>
      <c r="L47" s="163" t="s">
        <v>300</v>
      </c>
    </row>
    <row r="48" spans="1:12" ht="31.5" x14ac:dyDescent="0.25">
      <c r="A48" s="59" t="s">
        <v>171</v>
      </c>
      <c r="B48" s="161" t="s">
        <v>170</v>
      </c>
      <c r="C48" s="190" t="s">
        <v>442</v>
      </c>
      <c r="D48" s="190" t="s">
        <v>442</v>
      </c>
      <c r="E48" s="163" t="s">
        <v>300</v>
      </c>
      <c r="F48" s="163" t="s">
        <v>300</v>
      </c>
      <c r="G48" s="190" t="s">
        <v>442</v>
      </c>
      <c r="H48" s="190" t="s">
        <v>442</v>
      </c>
      <c r="I48" s="163" t="s">
        <v>300</v>
      </c>
      <c r="J48" s="163" t="s">
        <v>300</v>
      </c>
      <c r="K48" s="163" t="s">
        <v>300</v>
      </c>
      <c r="L48" s="163" t="s">
        <v>300</v>
      </c>
    </row>
    <row r="49" spans="1:12" ht="63" x14ac:dyDescent="0.25">
      <c r="A49" s="59" t="s">
        <v>169</v>
      </c>
      <c r="B49" s="161" t="s">
        <v>370</v>
      </c>
      <c r="C49" s="190" t="s">
        <v>530</v>
      </c>
      <c r="D49" s="190" t="s">
        <v>530</v>
      </c>
      <c r="E49" s="191"/>
      <c r="F49" s="191"/>
      <c r="G49" s="190" t="s">
        <v>530</v>
      </c>
      <c r="H49" s="190" t="s">
        <v>530</v>
      </c>
      <c r="I49" s="163" t="s">
        <v>300</v>
      </c>
      <c r="J49" s="163" t="s">
        <v>300</v>
      </c>
      <c r="K49" s="163" t="s">
        <v>300</v>
      </c>
      <c r="L49" s="163" t="s">
        <v>300</v>
      </c>
    </row>
    <row r="50" spans="1:12" ht="47.25" x14ac:dyDescent="0.25">
      <c r="A50" s="59" t="s">
        <v>167</v>
      </c>
      <c r="B50" s="161" t="s">
        <v>372</v>
      </c>
      <c r="C50" s="190" t="s">
        <v>530</v>
      </c>
      <c r="D50" s="190" t="s">
        <v>530</v>
      </c>
      <c r="E50" s="191"/>
      <c r="F50" s="191"/>
      <c r="G50" s="190" t="s">
        <v>530</v>
      </c>
      <c r="H50" s="190" t="s">
        <v>530</v>
      </c>
      <c r="I50" s="163" t="s">
        <v>300</v>
      </c>
      <c r="J50" s="163" t="s">
        <v>300</v>
      </c>
      <c r="K50" s="163" t="s">
        <v>300</v>
      </c>
      <c r="L50" s="163" t="s">
        <v>300</v>
      </c>
    </row>
    <row r="51" spans="1:12" ht="47.25" x14ac:dyDescent="0.25">
      <c r="A51" s="59" t="s">
        <v>165</v>
      </c>
      <c r="B51" s="161" t="s">
        <v>168</v>
      </c>
      <c r="C51" s="190" t="s">
        <v>530</v>
      </c>
      <c r="D51" s="190" t="s">
        <v>530</v>
      </c>
      <c r="E51" s="191"/>
      <c r="F51" s="191"/>
      <c r="G51" s="190" t="s">
        <v>530</v>
      </c>
      <c r="H51" s="190" t="s">
        <v>530</v>
      </c>
      <c r="I51" s="163" t="s">
        <v>300</v>
      </c>
      <c r="J51" s="163" t="s">
        <v>300</v>
      </c>
      <c r="K51" s="163" t="s">
        <v>300</v>
      </c>
      <c r="L51" s="163" t="s">
        <v>300</v>
      </c>
    </row>
    <row r="52" spans="1:12" x14ac:dyDescent="0.25">
      <c r="A52" s="59" t="s">
        <v>374</v>
      </c>
      <c r="B52" s="118" t="s">
        <v>373</v>
      </c>
      <c r="C52" s="190" t="s">
        <v>530</v>
      </c>
      <c r="D52" s="190" t="s">
        <v>530</v>
      </c>
      <c r="E52" s="191"/>
      <c r="F52" s="191"/>
      <c r="G52" s="190" t="s">
        <v>530</v>
      </c>
      <c r="H52" s="190" t="s">
        <v>530</v>
      </c>
      <c r="I52" s="163" t="s">
        <v>300</v>
      </c>
      <c r="J52" s="163" t="s">
        <v>300</v>
      </c>
      <c r="K52" s="163" t="s">
        <v>300</v>
      </c>
      <c r="L52" s="163" t="s">
        <v>300</v>
      </c>
    </row>
    <row r="53" spans="1:12" ht="31.5" x14ac:dyDescent="0.25">
      <c r="A53" s="59" t="s">
        <v>510</v>
      </c>
      <c r="B53" s="161" t="s">
        <v>166</v>
      </c>
      <c r="C53" s="190" t="s">
        <v>442</v>
      </c>
      <c r="D53" s="190" t="s">
        <v>442</v>
      </c>
      <c r="E53" s="191"/>
      <c r="F53" s="191"/>
      <c r="G53" s="190" t="s">
        <v>442</v>
      </c>
      <c r="H53" s="190" t="s">
        <v>442</v>
      </c>
      <c r="I53" s="163" t="s">
        <v>300</v>
      </c>
      <c r="J53" s="163" t="s">
        <v>300</v>
      </c>
      <c r="K53" s="163" t="s">
        <v>300</v>
      </c>
      <c r="L53" s="163" t="s">
        <v>300</v>
      </c>
    </row>
  </sheetData>
  <mergeCells count="21">
    <mergeCell ref="A20:A22"/>
    <mergeCell ref="B20:B22"/>
    <mergeCell ref="I20:I22"/>
    <mergeCell ref="K20:K22"/>
    <mergeCell ref="L20:L22"/>
    <mergeCell ref="J20:J22"/>
    <mergeCell ref="C20:H20"/>
    <mergeCell ref="C21:D21"/>
    <mergeCell ref="G21:H21"/>
    <mergeCell ref="A15:L15"/>
    <mergeCell ref="A16:L16"/>
    <mergeCell ref="A14:L14"/>
    <mergeCell ref="A18:L18"/>
    <mergeCell ref="A5:L5"/>
    <mergeCell ref="A7:L7"/>
    <mergeCell ref="A9:L9"/>
    <mergeCell ref="A10:L10"/>
    <mergeCell ref="A12:L12"/>
    <mergeCell ref="A13:L13"/>
    <mergeCell ref="A8:L8"/>
    <mergeCell ref="A11:L1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2025-07-23T01:19:58Z</dcterms:modified>
</cp:coreProperties>
</file>